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urso Excel\Curso Tres Arroyos\Nivel Intermedio\Clase 1\"/>
    </mc:Choice>
  </mc:AlternateContent>
  <xr:revisionPtr revIDLastSave="0" documentId="13_ncr:1_{D7CF951C-817A-458B-B746-99B1320A0B62}" xr6:coauthVersionLast="47" xr6:coauthVersionMax="47" xr10:uidLastSave="{00000000-0000-0000-0000-000000000000}"/>
  <bookViews>
    <workbookView xWindow="20370" yWindow="-6675" windowWidth="24240" windowHeight="13140" tabRatio="1000" firstSheet="5" activeTab="15" xr2:uid="{00000000-000D-0000-FFFF-FFFF00000000}"/>
  </bookViews>
  <sheets>
    <sheet name="Aritméticos" sheetId="1" r:id="rId1"/>
    <sheet name="Comparación" sheetId="2" r:id="rId2"/>
    <sheet name="Texto" sheetId="3" r:id="rId3"/>
    <sheet name="Referencia" sheetId="4" r:id="rId4"/>
    <sheet name="Precedencia" sheetId="5" r:id="rId5"/>
    <sheet name="Formato Personalizado" sheetId="6" r:id="rId6"/>
    <sheet name="Referencias" sheetId="7" r:id="rId7"/>
    <sheet name="Tablas de verdad Y_O" sheetId="16" r:id="rId8"/>
    <sheet name="FUNCION Y O" sheetId="17" r:id="rId9"/>
    <sheet name="Funciones Y O" sheetId="10" r:id="rId10"/>
    <sheet name="FUNCION SI" sheetId="11" r:id="rId11"/>
    <sheet name="USO DEL SI" sheetId="8" r:id="rId12"/>
    <sheet name="Anidados SI Y O" sheetId="9" r:id="rId13"/>
    <sheet name="Funcion SI Clima" sheetId="15" r:id="rId14"/>
    <sheet name="Validación" sheetId="12" r:id="rId15"/>
    <sheet name="Formato Condicional" sheetId="13" r:id="rId16"/>
    <sheet name="Formato Condicional (2)" sheetId="14" state="hidden" r:id="rId17"/>
  </sheets>
  <externalReferences>
    <externalReference r:id="rId18"/>
    <externalReference r:id="rId19"/>
  </externalReferences>
  <definedNames>
    <definedName name="__f" hidden="1">3</definedName>
    <definedName name="_f" hidden="1">3</definedName>
    <definedName name="A" localSheetId="13">#REF!</definedName>
    <definedName name="A">#REF!</definedName>
    <definedName name="anscount" hidden="1">2</definedName>
    <definedName name="B" localSheetId="13">#REF!</definedName>
    <definedName name="B">#REF!</definedName>
    <definedName name="BUSCAR" localSheetId="13">#REF!</definedName>
    <definedName name="BUSCAR">#REF!</definedName>
    <definedName name="Calidad" localSheetId="13">#REF!</definedName>
    <definedName name="Calidad">#REF!</definedName>
    <definedName name="CIUDAD">#REF!</definedName>
    <definedName name="columna">[1]Ej1!$B$25</definedName>
    <definedName name="D" localSheetId="13">#REF!</definedName>
    <definedName name="D">#REF!</definedName>
    <definedName name="DIRECCION" localSheetId="13">#REF!</definedName>
    <definedName name="DIRECCION">#REF!</definedName>
    <definedName name="Distancias" localSheetId="13">#REF!</definedName>
    <definedName name="Distancias">#REF!</definedName>
    <definedName name="fila">[1]Ej2!$B$25</definedName>
    <definedName name="hr" localSheetId="13">#REF!</definedName>
    <definedName name="hr">#REF!</definedName>
    <definedName name="i">[2]Indice!$F$10</definedName>
    <definedName name="IDdeProductos" localSheetId="13">#REF!</definedName>
    <definedName name="IDdeProductos">#REF!</definedName>
    <definedName name="j">[2]Indice!$F$11</definedName>
    <definedName name="RUT" localSheetId="13">#REF!</definedName>
    <definedName name="RUT">#REF!</definedName>
    <definedName name="Sectores" localSheetId="13">#REF!</definedName>
    <definedName name="Sectores">#REF!</definedName>
    <definedName name="sencount" hidden="1">1</definedName>
    <definedName name="Sucursales" localSheetId="13">#REF!</definedName>
    <definedName name="Sucursales">#REF!</definedName>
    <definedName name="Tabla">[1]Ej1!$A$6:$D$10</definedName>
    <definedName name="tabla2">[1]Ej2!$B$5:$D$10</definedName>
    <definedName name="valor">[1]Ej1!$D$14</definedName>
    <definedName name="valor2">[1]Ej2!$D$14</definedName>
    <definedName name="Vtas1" localSheetId="13">#REF!</definedName>
    <definedName name="Vta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7" l="1"/>
  <c r="H5" i="17"/>
  <c r="H6" i="17"/>
  <c r="H7" i="17"/>
  <c r="H8" i="17"/>
  <c r="H9" i="17"/>
  <c r="H10" i="17"/>
  <c r="H11" i="17"/>
  <c r="H12" i="17"/>
  <c r="H13" i="17"/>
  <c r="H14" i="17"/>
  <c r="H3" i="17"/>
  <c r="E13" i="16"/>
  <c r="D13" i="16"/>
  <c r="F13" i="16" s="1"/>
  <c r="C13" i="16"/>
  <c r="G13" i="16" s="1"/>
  <c r="E12" i="16"/>
  <c r="F12" i="16" s="1"/>
  <c r="D12" i="16"/>
  <c r="C12" i="16"/>
  <c r="E11" i="16"/>
  <c r="D11" i="16"/>
  <c r="C11" i="16"/>
  <c r="F11" i="16" s="1"/>
  <c r="E10" i="16"/>
  <c r="D10" i="16"/>
  <c r="C10" i="16"/>
  <c r="E9" i="16"/>
  <c r="D9" i="16"/>
  <c r="C9" i="16"/>
  <c r="G9" i="16" s="1"/>
  <c r="E8" i="16"/>
  <c r="D8" i="16"/>
  <c r="C8" i="16"/>
  <c r="F7" i="16"/>
  <c r="E7" i="16"/>
  <c r="D7" i="16"/>
  <c r="C7" i="16"/>
  <c r="G7" i="16" s="1"/>
  <c r="E6" i="16"/>
  <c r="D6" i="16"/>
  <c r="C6" i="16"/>
  <c r="G8" i="16" l="1"/>
  <c r="F9" i="16"/>
  <c r="F6" i="16"/>
  <c r="G11" i="16"/>
  <c r="G12" i="16"/>
  <c r="F8" i="16"/>
  <c r="F10" i="16"/>
  <c r="G6" i="16"/>
  <c r="G10" i="16"/>
  <c r="J5" i="4"/>
  <c r="J3" i="4"/>
  <c r="J1" i="4"/>
  <c r="G4" i="1"/>
  <c r="D10" i="1"/>
  <c r="G12" i="1"/>
  <c r="G10" i="1"/>
  <c r="G9" i="1"/>
  <c r="G7" i="1"/>
  <c r="G6" i="1"/>
  <c r="G5" i="1"/>
  <c r="H5" i="13"/>
  <c r="H6" i="13"/>
  <c r="H7" i="13"/>
  <c r="H8" i="13"/>
  <c r="H9" i="13"/>
  <c r="H10" i="13"/>
  <c r="H4" i="13"/>
  <c r="J4" i="4" l="1"/>
  <c r="C9" i="1"/>
  <c r="H6" i="14" l="1"/>
  <c r="I6" i="14" s="1"/>
  <c r="H5" i="14"/>
  <c r="I5" i="14" s="1"/>
  <c r="H7" i="14"/>
  <c r="I7" i="14" s="1"/>
  <c r="H8" i="14"/>
  <c r="I8" i="14" s="1"/>
  <c r="H9" i="14"/>
  <c r="I9" i="14" s="1"/>
  <c r="H10" i="14"/>
  <c r="I10" i="14" s="1"/>
  <c r="H4" i="14"/>
  <c r="I4" i="14" s="1"/>
  <c r="J2" i="5" l="1"/>
  <c r="J5" i="5" l="1"/>
  <c r="J4" i="5"/>
  <c r="J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A19" authorId="0" shapeId="0" xr:uid="{53AC76C5-22C0-494D-BF48-0444CCF2397D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Si deseas indicar la primera y tercera sección, deberás insertar el punto y coma de la segunda sección.</t>
        </r>
      </text>
    </comment>
    <comment ref="A20" authorId="0" shapeId="0" xr:uid="{78440E58-0289-4F11-9A4A-54569061308D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Tenemos las cuatro secciones:
Números positivos: Aparecerán en azul, con separadores de miles y sin decimales.
Números negativos: Aparecerán en rojo, sin decimales, con separadores de miles y precedidos por el texto "Faltan "
Valores cero: Los valores ceros serán representados por el texto "Cero"
Textos: Aparecerán en verde.
</t>
        </r>
      </text>
    </comment>
  </commentList>
</comments>
</file>

<file path=xl/sharedStrings.xml><?xml version="1.0" encoding="utf-8"?>
<sst xmlns="http://schemas.openxmlformats.org/spreadsheetml/2006/main" count="459" uniqueCount="366">
  <si>
    <t>+</t>
  </si>
  <si>
    <t>*</t>
  </si>
  <si>
    <t>/</t>
  </si>
  <si>
    <t>%</t>
  </si>
  <si>
    <t>^</t>
  </si>
  <si>
    <t>Operador</t>
  </si>
  <si>
    <t>Nombre</t>
  </si>
  <si>
    <t>Ejemplo</t>
  </si>
  <si>
    <t>Resultado</t>
  </si>
  <si>
    <t>=10+5</t>
  </si>
  <si>
    <t>=10-5</t>
  </si>
  <si>
    <t>=-10</t>
  </si>
  <si>
    <t>=10*5</t>
  </si>
  <si>
    <t>=10/5</t>
  </si>
  <si>
    <t>=10%</t>
  </si>
  <si>
    <t>Suma</t>
  </si>
  <si>
    <t>Resta</t>
  </si>
  <si>
    <t>Negación</t>
  </si>
  <si>
    <t>Multiplicación</t>
  </si>
  <si>
    <t>División</t>
  </si>
  <si>
    <t>Porcentaje</t>
  </si>
  <si>
    <t>Exponenciación</t>
  </si>
  <si>
    <t>-</t>
  </si>
  <si>
    <t>Operadores aritméticos</t>
  </si>
  <si>
    <t>=</t>
  </si>
  <si>
    <t>&gt;</t>
  </si>
  <si>
    <t>&lt;</t>
  </si>
  <si>
    <t>&gt;=</t>
  </si>
  <si>
    <t>&lt;=</t>
  </si>
  <si>
    <t>&lt;&gt;</t>
  </si>
  <si>
    <t>=10=5</t>
  </si>
  <si>
    <t>=10&gt;5</t>
  </si>
  <si>
    <t>=10&lt;5</t>
  </si>
  <si>
    <t>Operadores de comparación</t>
  </si>
  <si>
    <t>Igual a</t>
  </si>
  <si>
    <t>Mayor que</t>
  </si>
  <si>
    <t>Menor que</t>
  </si>
  <si>
    <t>Mayor o igual que</t>
  </si>
  <si>
    <t>Menor o igual que</t>
  </si>
  <si>
    <t>Diferente de</t>
  </si>
  <si>
    <t>&amp;</t>
  </si>
  <si>
    <t>Concatenación</t>
  </si>
  <si>
    <t>="abc" &amp; "123"</t>
  </si>
  <si>
    <t>abc123</t>
  </si>
  <si>
    <t>Operadores de texto</t>
  </si>
  <si>
    <t>Operadores de referencia</t>
  </si>
  <si>
    <t>:</t>
  </si>
  <si>
    <t>(espacio)</t>
  </si>
  <si>
    <t>,</t>
  </si>
  <si>
    <t>Intersección</t>
  </si>
  <si>
    <t>Rango</t>
  </si>
  <si>
    <t>Unión</t>
  </si>
  <si>
    <t>Descripción</t>
  </si>
  <si>
    <t>Produce un rango a partir de dos referencias de celda. (A1:D5)</t>
  </si>
  <si>
    <t>Produce un rango que es la unión de dos rangos. (A1:D5,F1,H5)</t>
  </si>
  <si>
    <t>Produce un rango con las celdas comunes de dos rangos. (A1:D5 B3:F8)</t>
  </si>
  <si>
    <t>Precedencia</t>
  </si>
  <si>
    <t>Operación</t>
  </si>
  <si>
    <t>* y /</t>
  </si>
  <si>
    <t>Multiplicación y división</t>
  </si>
  <si>
    <t>+ y -</t>
  </si>
  <si>
    <t>Suma y resta</t>
  </si>
  <si>
    <t>= &lt; &gt; &lt;= &gt;= &lt;&gt;</t>
  </si>
  <si>
    <t>Comparación</t>
  </si>
  <si>
    <t>Fórmula</t>
  </si>
  <si>
    <t>Cálculo 1</t>
  </si>
  <si>
    <t>Cálculo 2</t>
  </si>
  <si>
    <t>Cálculo 3</t>
  </si>
  <si>
    <t>=2^8/4*2+4</t>
  </si>
  <si>
    <t>=256/4*2+4</t>
  </si>
  <si>
    <t>=64*2+4</t>
  </si>
  <si>
    <t>=128+4</t>
  </si>
  <si>
    <t>=2^(8/4)*2+4</t>
  </si>
  <si>
    <t>=2^2*2+4</t>
  </si>
  <si>
    <t>=4*2+4</t>
  </si>
  <si>
    <t>=8+4</t>
  </si>
  <si>
    <t>=2^((8/4)*2+4)</t>
  </si>
  <si>
    <t>=2^(2*2+4)</t>
  </si>
  <si>
    <t>=2^(4+4)</t>
  </si>
  <si>
    <t>=2^8</t>
  </si>
  <si>
    <t>=2^(8/4*(2+4))</t>
  </si>
  <si>
    <t>=2^(8/4*6)</t>
  </si>
  <si>
    <t>=2^(2*6)</t>
  </si>
  <si>
    <t>=2^12</t>
  </si>
  <si>
    <t>Valor 1:</t>
  </si>
  <si>
    <t>Valor 2:</t>
  </si>
  <si>
    <t>Suma:</t>
  </si>
  <si>
    <t>División:</t>
  </si>
  <si>
    <t>Multiplicación:</t>
  </si>
  <si>
    <t>Resta:</t>
  </si>
  <si>
    <t>Negación 1:</t>
  </si>
  <si>
    <t>Negación 2:</t>
  </si>
  <si>
    <t>Exponenciación:</t>
  </si>
  <si>
    <t>Porcentaje:</t>
  </si>
  <si>
    <t>=10&gt;=5</t>
  </si>
  <si>
    <t>=10&lt;=5</t>
  </si>
  <si>
    <t>=10&lt;&gt;5</t>
  </si>
  <si>
    <t>G1 es igual a G2:</t>
  </si>
  <si>
    <t>G1 es diferente a G2:</t>
  </si>
  <si>
    <t>G1 es mayor que G2:</t>
  </si>
  <si>
    <t>G1 es mayor o igual que G2:</t>
  </si>
  <si>
    <t>G1 es menor que G2:</t>
  </si>
  <si>
    <t>G1 es menor o igual que G2:</t>
  </si>
  <si>
    <t>Texto 1:</t>
  </si>
  <si>
    <t>Texto 2:</t>
  </si>
  <si>
    <t>Concatenación 1:</t>
  </si>
  <si>
    <t>Concatenación 2:</t>
  </si>
  <si>
    <t>Concatenación 3:</t>
  </si>
  <si>
    <t>Rango:</t>
  </si>
  <si>
    <t>Unión:</t>
  </si>
  <si>
    <t>Intersección:</t>
  </si>
  <si>
    <t>Suma columna E y F:</t>
  </si>
  <si>
    <t>Orden de precedencia</t>
  </si>
  <si>
    <t>[Azul]General;[Rojo]-;[Negro]General;[Verde]General</t>
  </si>
  <si>
    <t>#.## “pesos”</t>
  </si>
  <si>
    <t>[AZUL]#.0;;[NEGRO]"Cero"</t>
  </si>
  <si>
    <t>[AZUL]#.0;[ROJO]"Faltan "#.0;[NEGRO]"Cero";[Verde]</t>
  </si>
  <si>
    <t>#.0" uds.";"Me deben "#.0" uds."</t>
  </si>
  <si>
    <t>ANTICIPO</t>
  </si>
  <si>
    <t>IVA</t>
  </si>
  <si>
    <t>DESCUENTO</t>
  </si>
  <si>
    <t>TOTALES</t>
  </si>
  <si>
    <t>F</t>
  </si>
  <si>
    <t>E</t>
  </si>
  <si>
    <t>D</t>
  </si>
  <si>
    <t>C</t>
  </si>
  <si>
    <t>B</t>
  </si>
  <si>
    <t>A</t>
  </si>
  <si>
    <t>A PAGAR</t>
  </si>
  <si>
    <t>IMPORTE FINAL</t>
  </si>
  <si>
    <t>TOTAL IVA</t>
  </si>
  <si>
    <t>TOTAL</t>
  </si>
  <si>
    <t>PRECIO UNITARIO</t>
  </si>
  <si>
    <t>UNIDADES</t>
  </si>
  <si>
    <t>ARTICULO</t>
  </si>
  <si>
    <t>VENTAS EMPRESA X SRL</t>
  </si>
  <si>
    <t>Datos</t>
  </si>
  <si>
    <t>0</t>
  </si>
  <si>
    <t>0,0</t>
  </si>
  <si>
    <t>0,00</t>
  </si>
  <si>
    <t>00,00</t>
  </si>
  <si>
    <t>#,#</t>
  </si>
  <si>
    <t>#,##</t>
  </si>
  <si>
    <t>#,00000</t>
  </si>
  <si>
    <t>#,#0</t>
  </si>
  <si>
    <t>#,0#</t>
  </si>
  <si>
    <t>FORMATO</t>
  </si>
  <si>
    <t>?,???</t>
  </si>
  <si>
    <t>?0,0??</t>
  </si>
  <si>
    <t>0,00;-0,00;-;"Revisar"</t>
  </si>
  <si>
    <t>dd/mm/aaaa</t>
  </si>
  <si>
    <t>dd/mmm/aaaa</t>
  </si>
  <si>
    <t>dd/mmmm/aaaa</t>
  </si>
  <si>
    <t>ESTADO DE PACIENTES</t>
  </si>
  <si>
    <t>SI</t>
  </si>
  <si>
    <t>SI ANIDADOS</t>
  </si>
  <si>
    <t>SI Y</t>
  </si>
  <si>
    <t>SI O</t>
  </si>
  <si>
    <t>NOMBRE</t>
  </si>
  <si>
    <t>EDAD</t>
  </si>
  <si>
    <t>PESO</t>
  </si>
  <si>
    <t>ESTADO</t>
  </si>
  <si>
    <t>Alfredo</t>
  </si>
  <si>
    <t>Marta</t>
  </si>
  <si>
    <t xml:space="preserve">Sandra </t>
  </si>
  <si>
    <t>Irma</t>
  </si>
  <si>
    <t>Marcela</t>
  </si>
  <si>
    <t>Ricardo</t>
  </si>
  <si>
    <t>Maritza</t>
  </si>
  <si>
    <t xml:space="preserve">Luis </t>
  </si>
  <si>
    <t>FUNCION SI Y</t>
  </si>
  <si>
    <t>Alejandra</t>
  </si>
  <si>
    <t>si la edad es mayor o igual a 60 y el peso es mayor que 69 realizar chequeo médico.</t>
  </si>
  <si>
    <t>Katherine</t>
  </si>
  <si>
    <t>de lo contrario es una personal sana</t>
  </si>
  <si>
    <t>Edith</t>
  </si>
  <si>
    <t>Karen</t>
  </si>
  <si>
    <t>FUNCION SI O</t>
  </si>
  <si>
    <t xml:space="preserve">Pamela </t>
  </si>
  <si>
    <t>si la edad es mayor igual que 80 o el peso es mayor igual a 90 debe ir a su nutricionista</t>
  </si>
  <si>
    <t>de lo contrario está en buen estado.</t>
  </si>
  <si>
    <t xml:space="preserve">Fabiola </t>
  </si>
  <si>
    <t xml:space="preserve">Rosa </t>
  </si>
  <si>
    <t>Eva</t>
  </si>
  <si>
    <t>Jocelyn</t>
  </si>
  <si>
    <t>Mariana</t>
  </si>
  <si>
    <t>Apellido</t>
  </si>
  <si>
    <t>Turno</t>
  </si>
  <si>
    <t>Sueldo</t>
  </si>
  <si>
    <t>Seccion</t>
  </si>
  <si>
    <t>Situación</t>
  </si>
  <si>
    <t>Nora</t>
  </si>
  <si>
    <t>Rodriguez</t>
  </si>
  <si>
    <t>M</t>
  </si>
  <si>
    <t>silvia</t>
  </si>
  <si>
    <t>Martin</t>
  </si>
  <si>
    <t>Pablo</t>
  </si>
  <si>
    <t>Andaluz</t>
  </si>
  <si>
    <t>T</t>
  </si>
  <si>
    <t>Malena</t>
  </si>
  <si>
    <t>Mendoza</t>
  </si>
  <si>
    <t>Patricia</t>
  </si>
  <si>
    <t>Cosio</t>
  </si>
  <si>
    <t>N</t>
  </si>
  <si>
    <t>Melina</t>
  </si>
  <si>
    <t>Mesa</t>
  </si>
  <si>
    <t>Ruben</t>
  </si>
  <si>
    <t>Morán</t>
  </si>
  <si>
    <t>jose</t>
  </si>
  <si>
    <t>Alcaraz</t>
  </si>
  <si>
    <t>Jorge</t>
  </si>
  <si>
    <t>Pelufo</t>
  </si>
  <si>
    <t>Mariano</t>
  </si>
  <si>
    <t>Jordan</t>
  </si>
  <si>
    <t>Alberto</t>
  </si>
  <si>
    <t>Toledo</t>
  </si>
  <si>
    <t>Funciones Condicionales Y; O</t>
  </si>
  <si>
    <t>Funcion Y</t>
  </si>
  <si>
    <t>Funcion O</t>
  </si>
  <si>
    <t>Condicion Y</t>
  </si>
  <si>
    <t>Condicion O</t>
  </si>
  <si>
    <t>Enzo</t>
  </si>
  <si>
    <t>Andres</t>
  </si>
  <si>
    <t>Claudia</t>
  </si>
  <si>
    <t>Dante</t>
  </si>
  <si>
    <t>Empleado</t>
  </si>
  <si>
    <t>Edad</t>
  </si>
  <si>
    <t>Mayor a 60</t>
  </si>
  <si>
    <t>Agente con patología de Riesgo</t>
  </si>
  <si>
    <t>Agustín</t>
  </si>
  <si>
    <t>Si</t>
  </si>
  <si>
    <t>No</t>
  </si>
  <si>
    <t>Indique con un condicional O, quien de los agentes cumplen con a lo sumo, una condicion de riesgo</t>
  </si>
  <si>
    <t>Indique con un condicional Y, quien de los empleados cumplen con las dos condiciones de riesgo</t>
  </si>
  <si>
    <t>Forma basica de Utilizar la funcion condicional</t>
  </si>
  <si>
    <t>Condicion</t>
  </si>
  <si>
    <t>enzomolina@gmail.com</t>
  </si>
  <si>
    <t>Indique con el condicional SI, quienes son mayores de 60 años, indicando si son agentes "de Riesgo" o "Sin Riesgo por edad"</t>
  </si>
  <si>
    <t>Registro de facturas emitidas</t>
  </si>
  <si>
    <t>FECHA</t>
  </si>
  <si>
    <t>ID CLIENTE</t>
  </si>
  <si>
    <t>B25228546</t>
  </si>
  <si>
    <t>B24247596</t>
  </si>
  <si>
    <t>A49216717</t>
  </si>
  <si>
    <t>A47225330</t>
  </si>
  <si>
    <t>A42220369</t>
  </si>
  <si>
    <t>MONTO UNITARIO</t>
  </si>
  <si>
    <t>Hs trabajadas por semana</t>
  </si>
  <si>
    <t xml:space="preserve">Nombre </t>
  </si>
  <si>
    <t xml:space="preserve">Semana 1 </t>
  </si>
  <si>
    <t xml:space="preserve">Semana 2 </t>
  </si>
  <si>
    <t>Semana 3</t>
  </si>
  <si>
    <t>Semana 4</t>
  </si>
  <si>
    <t>Promedio</t>
  </si>
  <si>
    <t>General</t>
  </si>
  <si>
    <t>mímina</t>
  </si>
  <si>
    <t>Miguel</t>
  </si>
  <si>
    <t>Sanchez</t>
  </si>
  <si>
    <t>Luis</t>
  </si>
  <si>
    <t>Vela</t>
  </si>
  <si>
    <t>Máxima</t>
  </si>
  <si>
    <t>María</t>
  </si>
  <si>
    <t>Barbarán</t>
  </si>
  <si>
    <t>José</t>
  </si>
  <si>
    <t>Chavez</t>
  </si>
  <si>
    <t>Thalia</t>
  </si>
  <si>
    <t>Peres</t>
  </si>
  <si>
    <t>Marco</t>
  </si>
  <si>
    <t>Julio</t>
  </si>
  <si>
    <t>Carranza</t>
  </si>
  <si>
    <t xml:space="preserve">2.- Modificar el formato condicional aplicado y cambiar de colores de fondo. Después puedes eliminarlo. </t>
  </si>
  <si>
    <t>3.- Aplicar 3 colores según sea el promedio (columna G) Verde - Amarillo - Rojo</t>
  </si>
  <si>
    <t>1.- En las columnas Semana aplicar formato condicional a las menores a 20. Poner un color  de fondo Rojo y letra negrita cursiva</t>
  </si>
  <si>
    <t>Hs aceptables</t>
  </si>
  <si>
    <t>=SI(H4&gt;20;"Horario Cubierto";SI(H4&gt;15;"Debe compensar";"Sumario"))</t>
  </si>
  <si>
    <t>&gt;20</t>
  </si>
  <si>
    <t>&gt;15</t>
  </si>
  <si>
    <t>&lt;15</t>
  </si>
  <si>
    <t>Sumario</t>
  </si>
  <si>
    <t>Horario Cubierto</t>
  </si>
  <si>
    <t>Debe compensar</t>
  </si>
  <si>
    <t>=SI(A8&gt;60;"De Riesgo";"Sin Riesgo por edad")</t>
  </si>
  <si>
    <t>=SI(Y(O(E2=1;D2&lt;=7000);C2="M");"PROMUEVE";"NO PROMUEVE")</t>
  </si>
  <si>
    <t>FUNCION O</t>
  </si>
  <si>
    <t>FUNCION Y</t>
  </si>
  <si>
    <t>Curso</t>
  </si>
  <si>
    <t>Grupo3</t>
  </si>
  <si>
    <t>Mauro</t>
  </si>
  <si>
    <t>FUNCION SI</t>
  </si>
  <si>
    <t xml:space="preserve">si el peso es menor que 75 tendra un estado NORMAL </t>
  </si>
  <si>
    <t>de lo contrario tendra un estado de SOBREPESO</t>
  </si>
  <si>
    <t>FUNCION SI ANIDADOS</t>
  </si>
  <si>
    <t>si el peso es menor que 75 el estado sera "NORMAL"</t>
  </si>
  <si>
    <t>si el peso es mayor que 100 el estado sera "OBESIDAD"</t>
  </si>
  <si>
    <t>de lo contrario sera "SOBREPESO"</t>
  </si>
  <si>
    <t>Observatorio húmedo</t>
  </si>
  <si>
    <t>Observatorio de transición</t>
  </si>
  <si>
    <t>Observatorio seco</t>
  </si>
  <si>
    <t>TABLA 3</t>
  </si>
  <si>
    <t>Muy elevada</t>
  </si>
  <si>
    <t>Elevada</t>
  </si>
  <si>
    <t>Media - alta</t>
  </si>
  <si>
    <t>Media - baja</t>
  </si>
  <si>
    <t>Baja</t>
  </si>
  <si>
    <t>TABLA 2</t>
  </si>
  <si>
    <t>Clima muy húmedo</t>
  </si>
  <si>
    <t>Clima húmedo</t>
  </si>
  <si>
    <t>Clima semihúmedo</t>
  </si>
  <si>
    <t>Clima semiárido</t>
  </si>
  <si>
    <t>Clima árido</t>
  </si>
  <si>
    <t>TABLA 1</t>
  </si>
  <si>
    <t>ROMA</t>
  </si>
  <si>
    <t>ITALIA</t>
  </si>
  <si>
    <t>EL CAIRO</t>
  </si>
  <si>
    <t>EGIPTO</t>
  </si>
  <si>
    <t>HONG KONG</t>
  </si>
  <si>
    <t>CHINA</t>
  </si>
  <si>
    <t>USHUAIA</t>
  </si>
  <si>
    <t>ARGENTINA</t>
  </si>
  <si>
    <t>SALTA</t>
  </si>
  <si>
    <t>BUENOS AIRES</t>
  </si>
  <si>
    <t>HAMBURGO</t>
  </si>
  <si>
    <t>ALEMANIA</t>
  </si>
  <si>
    <t>BERLIN</t>
  </si>
  <si>
    <t>CLASIFICACIÓN SEGÚN LA HUMEDAD RELATIVA</t>
  </si>
  <si>
    <t>CLASIFICACION SEGÚN LAS  HORAS DE INSOLACIÓN</t>
  </si>
  <si>
    <t>CLASIFICACION SEGÚN PRECIPITACIONES</t>
  </si>
  <si>
    <t>%DE HUMEDAD</t>
  </si>
  <si>
    <t>INSOLACION HORAS</t>
  </si>
  <si>
    <t>DIAS</t>
  </si>
  <si>
    <t>PRECIPITACIONES</t>
  </si>
  <si>
    <t>CIUDAD</t>
  </si>
  <si>
    <t>PAIS</t>
  </si>
  <si>
    <t>TABLA DE VERDAD PARA Y-O</t>
  </si>
  <si>
    <t>Y(A;B;C)</t>
  </si>
  <si>
    <t>O(A;B;C)</t>
  </si>
  <si>
    <t>Nombres A</t>
  </si>
  <si>
    <t>Nombres B</t>
  </si>
  <si>
    <t>Fecha 1</t>
  </si>
  <si>
    <t>Fecha 2</t>
  </si>
  <si>
    <t>Y(A=B;C=D;E=F)</t>
  </si>
  <si>
    <t>0(A=B;C=D;E=F)</t>
  </si>
  <si>
    <t xml:space="preserve"> juan</t>
  </si>
  <si>
    <t xml:space="preserve"> JUAN</t>
  </si>
  <si>
    <t xml:space="preserve"> sebastián</t>
  </si>
  <si>
    <t xml:space="preserve"> SEBASTIÁN</t>
  </si>
  <si>
    <t xml:space="preserve"> yessica</t>
  </si>
  <si>
    <t xml:space="preserve"> YESSICA</t>
  </si>
  <si>
    <t xml:space="preserve"> andrés felipe</t>
  </si>
  <si>
    <t xml:space="preserve"> ANDRÉS FELIPE</t>
  </si>
  <si>
    <t xml:space="preserve"> johana m.</t>
  </si>
  <si>
    <t xml:space="preserve"> yurany faisury</t>
  </si>
  <si>
    <t xml:space="preserve"> alejandro</t>
  </si>
  <si>
    <t xml:space="preserve"> alejandra</t>
  </si>
  <si>
    <t xml:space="preserve"> david</t>
  </si>
  <si>
    <t xml:space="preserve"> ana maría</t>
  </si>
  <si>
    <t xml:space="preserve"> maría celeste</t>
  </si>
  <si>
    <t xml:space="preserve"> valentina</t>
  </si>
  <si>
    <t xml:space="preserve"> melissa</t>
  </si>
  <si>
    <t xml:space="preserve"> julieth</t>
  </si>
  <si>
    <t xml:space="preserve"> jennifer</t>
  </si>
  <si>
    <t xml:space="preserve"> luisa fernanda</t>
  </si>
  <si>
    <t xml:space="preserve"> manuela</t>
  </si>
  <si>
    <t xml:space="preserve"> aura maría</t>
  </si>
  <si>
    <t xml:space="preserve"> jefferson</t>
  </si>
  <si>
    <t>3.- Aplicar 3 colores según sea el promedio (columna H) Verde - Amarillo -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</si>
</sst>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[Blue]General;[Red]\-;[Black]General;[Green]General"/>
    <numFmt numFmtId="165" formatCode="#,##0&quot; uds.&quot;;&quot;Me deben &quot;#,##0&quot; uds.&quot;"/>
    <numFmt numFmtId="166" formatCode="0.0"/>
    <numFmt numFmtId="167" formatCode="0.00;\-0.00;\-;&quot;Revisar&quot;"/>
    <numFmt numFmtId="168" formatCode="0.00;[Red]\-0.00;\-;&quot;Revisar&quot;"/>
    <numFmt numFmtId="169" formatCode="0\ &quot;mm&quot;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24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color rgb="FF000000"/>
      <name val="Arial"/>
      <family val="2"/>
    </font>
    <font>
      <b/>
      <sz val="2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72"/>
      <color theme="0"/>
      <name val="Calibri"/>
      <family val="2"/>
      <scheme val="minor"/>
    </font>
    <font>
      <i/>
      <sz val="7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20"/>
      <color theme="0"/>
      <name val="Arial"/>
      <family val="2"/>
    </font>
    <font>
      <b/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5C4676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31849B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973735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theme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theme="5" tint="0.79998168889431442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 applyNumberForma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/>
  </cellStyleXfs>
  <cellXfs count="169">
    <xf numFmtId="0" fontId="0" fillId="0" borderId="0" xfId="0"/>
    <xf numFmtId="0" fontId="0" fillId="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7" borderId="1" xfId="0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11" borderId="4" xfId="0" applyFill="1" applyBorder="1"/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0" fillId="14" borderId="1" xfId="0" applyFill="1" applyBorder="1"/>
    <xf numFmtId="0" fontId="0" fillId="14" borderId="3" xfId="0" applyFill="1" applyBorder="1" applyAlignment="1">
      <alignment horizontal="center"/>
    </xf>
    <xf numFmtId="0" fontId="0" fillId="14" borderId="4" xfId="0" applyFill="1" applyBorder="1"/>
    <xf numFmtId="0" fontId="0" fillId="15" borderId="5" xfId="0" applyFill="1" applyBorder="1" applyAlignment="1">
      <alignment horizontal="center"/>
    </xf>
    <xf numFmtId="0" fontId="0" fillId="15" borderId="1" xfId="0" applyFill="1" applyBorder="1"/>
    <xf numFmtId="0" fontId="0" fillId="14" borderId="5" xfId="0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0" fillId="19" borderId="1" xfId="0" applyFill="1" applyBorder="1"/>
    <xf numFmtId="0" fontId="0" fillId="18" borderId="3" xfId="0" applyFill="1" applyBorder="1" applyAlignment="1">
      <alignment horizontal="center"/>
    </xf>
    <xf numFmtId="0" fontId="0" fillId="18" borderId="4" xfId="0" applyFill="1" applyBorder="1"/>
    <xf numFmtId="0" fontId="0" fillId="19" borderId="5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1" xfId="0" applyFill="1" applyBorder="1"/>
    <xf numFmtId="0" fontId="0" fillId="18" borderId="4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22" borderId="0" xfId="0" applyFont="1" applyFill="1" applyAlignment="1">
      <alignment horizontal="right"/>
    </xf>
    <xf numFmtId="0" fontId="3" fillId="23" borderId="0" xfId="0" applyFont="1" applyFill="1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/>
    </xf>
    <xf numFmtId="0" fontId="0" fillId="7" borderId="1" xfId="0" quotePrefix="1" applyFill="1" applyBorder="1"/>
    <xf numFmtId="0" fontId="0" fillId="6" borderId="4" xfId="0" quotePrefix="1" applyFill="1" applyBorder="1"/>
    <xf numFmtId="0" fontId="0" fillId="6" borderId="1" xfId="0" quotePrefix="1" applyFill="1" applyBorder="1"/>
    <xf numFmtId="0" fontId="3" fillId="24" borderId="0" xfId="0" applyFont="1" applyFill="1" applyAlignment="1">
      <alignment horizontal="right"/>
    </xf>
    <xf numFmtId="0" fontId="3" fillId="25" borderId="0" xfId="0" applyFont="1" applyFill="1" applyAlignment="1">
      <alignment horizontal="right"/>
    </xf>
    <xf numFmtId="0" fontId="0" fillId="26" borderId="12" xfId="0" applyFill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21" borderId="6" xfId="0" quotePrefix="1" applyFont="1" applyFill="1" applyBorder="1"/>
    <xf numFmtId="0" fontId="8" fillId="21" borderId="7" xfId="0" quotePrefix="1" applyFont="1" applyFill="1" applyBorder="1" applyAlignment="1">
      <alignment horizontal="center"/>
    </xf>
    <xf numFmtId="0" fontId="8" fillId="21" borderId="8" xfId="0" quotePrefix="1" applyFont="1" applyFill="1" applyBorder="1" applyAlignment="1">
      <alignment horizontal="center"/>
    </xf>
    <xf numFmtId="0" fontId="8" fillId="0" borderId="6" xfId="0" quotePrefix="1" applyFont="1" applyBorder="1"/>
    <xf numFmtId="0" fontId="8" fillId="0" borderId="7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9" xfId="0" quotePrefix="1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0" fillId="0" borderId="0" xfId="0" quotePrefix="1"/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9" fillId="0" borderId="0" xfId="3" applyFont="1" applyAlignment="1">
      <alignment horizontal="center"/>
    </xf>
    <xf numFmtId="0" fontId="10" fillId="0" borderId="0" xfId="3" applyFont="1"/>
    <xf numFmtId="0" fontId="11" fillId="0" borderId="12" xfId="3" applyFont="1" applyBorder="1" applyAlignment="1">
      <alignment horizontal="center" vertical="center"/>
    </xf>
    <xf numFmtId="0" fontId="1" fillId="27" borderId="13" xfId="0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14" xfId="3" applyFont="1" applyBorder="1"/>
    <xf numFmtId="0" fontId="10" fillId="0" borderId="12" xfId="3" applyFont="1" applyBorder="1" applyAlignment="1">
      <alignment horizontal="center"/>
    </xf>
    <xf numFmtId="0" fontId="10" fillId="0" borderId="12" xfId="3" applyFont="1" applyBorder="1"/>
    <xf numFmtId="0" fontId="10" fillId="0" borderId="15" xfId="3" applyFont="1" applyBorder="1"/>
    <xf numFmtId="0" fontId="10" fillId="0" borderId="16" xfId="3" applyFont="1" applyBorder="1"/>
    <xf numFmtId="0" fontId="10" fillId="0" borderId="17" xfId="3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0" fillId="0" borderId="12" xfId="0" applyBorder="1"/>
    <xf numFmtId="0" fontId="13" fillId="27" borderId="13" xfId="0" applyFont="1" applyFill="1" applyBorder="1" applyAlignment="1">
      <alignment horizontal="center"/>
    </xf>
    <xf numFmtId="0" fontId="1" fillId="27" borderId="13" xfId="0" applyFont="1" applyFill="1" applyBorder="1" applyAlignment="1">
      <alignment horizontal="center" vertical="center"/>
    </xf>
    <xf numFmtId="0" fontId="1" fillId="27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17" fillId="0" borderId="12" xfId="0" applyFont="1" applyBorder="1"/>
    <xf numFmtId="0" fontId="0" fillId="28" borderId="12" xfId="0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31" borderId="0" xfId="0" applyFill="1"/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12" xfId="3" quotePrefix="1" applyFont="1" applyBorder="1" applyAlignment="1">
      <alignment horizontal="center"/>
    </xf>
    <xf numFmtId="14" fontId="0" fillId="0" borderId="0" xfId="0" applyNumberFormat="1"/>
    <xf numFmtId="9" fontId="0" fillId="0" borderId="0" xfId="0" applyNumberFormat="1" applyAlignment="1">
      <alignment horizontal="center"/>
    </xf>
    <xf numFmtId="9" fontId="0" fillId="0" borderId="0" xfId="5" applyFont="1"/>
    <xf numFmtId="9" fontId="0" fillId="3" borderId="1" xfId="5" applyFont="1" applyFill="1" applyBorder="1" applyAlignment="1">
      <alignment horizontal="center"/>
    </xf>
    <xf numFmtId="0" fontId="0" fillId="0" borderId="0" xfId="1" applyNumberFormat="1" applyFont="1"/>
    <xf numFmtId="164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31" borderId="0" xfId="0" applyFill="1" applyAlignment="1">
      <alignment horizontal="center" vertical="center"/>
    </xf>
    <xf numFmtId="44" fontId="0" fillId="31" borderId="0" xfId="1" applyFont="1" applyFill="1" applyAlignment="1">
      <alignment horizontal="center" vertical="center"/>
    </xf>
    <xf numFmtId="44" fontId="0" fillId="31" borderId="0" xfId="0" applyNumberFormat="1" applyFill="1" applyAlignment="1">
      <alignment horizontal="center" vertical="center"/>
    </xf>
    <xf numFmtId="0" fontId="3" fillId="32" borderId="0" xfId="0" applyFont="1" applyFill="1" applyAlignment="1">
      <alignment horizontal="left"/>
    </xf>
    <xf numFmtId="0" fontId="0" fillId="32" borderId="0" xfId="0" applyFill="1" applyAlignment="1">
      <alignment horizontal="left"/>
    </xf>
    <xf numFmtId="0" fontId="0" fillId="33" borderId="0" xfId="0" applyFill="1" applyAlignment="1">
      <alignment horizontal="center"/>
    </xf>
    <xf numFmtId="0" fontId="18" fillId="0" borderId="0" xfId="0" applyFont="1"/>
    <xf numFmtId="169" fontId="0" fillId="0" borderId="0" xfId="0" applyNumberFormat="1" applyAlignment="1">
      <alignment horizontal="center"/>
    </xf>
    <xf numFmtId="0" fontId="7" fillId="0" borderId="0" xfId="2"/>
    <xf numFmtId="0" fontId="7" fillId="34" borderId="12" xfId="2" applyFill="1" applyBorder="1"/>
    <xf numFmtId="0" fontId="7" fillId="29" borderId="12" xfId="2" applyFill="1" applyBorder="1"/>
    <xf numFmtId="0" fontId="7" fillId="35" borderId="12" xfId="2" applyFill="1" applyBorder="1"/>
    <xf numFmtId="0" fontId="0" fillId="37" borderId="12" xfId="0" applyFill="1" applyBorder="1" applyAlignment="1">
      <alignment horizontal="center"/>
    </xf>
    <xf numFmtId="14" fontId="0" fillId="30" borderId="12" xfId="0" applyNumberForma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1" fillId="27" borderId="13" xfId="0" applyFont="1" applyFill="1" applyBorder="1" applyAlignment="1">
      <alignment horizontal="center" vertical="center"/>
    </xf>
    <xf numFmtId="0" fontId="1" fillId="27" borderId="18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9" fillId="30" borderId="12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/>
    </xf>
    <xf numFmtId="0" fontId="21" fillId="36" borderId="32" xfId="0" applyFont="1" applyFill="1" applyBorder="1" applyAlignment="1">
      <alignment horizontal="center" vertical="center"/>
    </xf>
    <xf numFmtId="0" fontId="21" fillId="36" borderId="40" xfId="0" applyFont="1" applyFill="1" applyBorder="1" applyAlignment="1">
      <alignment horizontal="center" vertical="center"/>
    </xf>
    <xf numFmtId="0" fontId="21" fillId="36" borderId="39" xfId="0" applyFont="1" applyFill="1" applyBorder="1" applyAlignment="1">
      <alignment horizontal="center" vertical="center"/>
    </xf>
    <xf numFmtId="0" fontId="21" fillId="36" borderId="38" xfId="0" applyFont="1" applyFill="1" applyBorder="1" applyAlignment="1">
      <alignment horizontal="center" vertical="center"/>
    </xf>
    <xf numFmtId="0" fontId="22" fillId="36" borderId="33" xfId="7" applyFont="1" applyFill="1" applyBorder="1" applyAlignment="1">
      <alignment horizontal="center" vertical="center"/>
    </xf>
    <xf numFmtId="0" fontId="22" fillId="36" borderId="34" xfId="7" applyFont="1" applyFill="1" applyBorder="1" applyAlignment="1">
      <alignment horizontal="center" vertical="center"/>
    </xf>
    <xf numFmtId="0" fontId="22" fillId="36" borderId="37" xfId="7" applyFont="1" applyFill="1" applyBorder="1" applyAlignment="1">
      <alignment horizontal="center" vertical="center"/>
    </xf>
    <xf numFmtId="0" fontId="22" fillId="36" borderId="38" xfId="7" applyFont="1" applyFill="1" applyBorder="1" applyAlignment="1">
      <alignment horizontal="center" vertical="center"/>
    </xf>
    <xf numFmtId="0" fontId="22" fillId="36" borderId="35" xfId="7" applyFont="1" applyFill="1" applyBorder="1" applyAlignment="1">
      <alignment horizontal="center" vertical="center"/>
    </xf>
    <xf numFmtId="0" fontId="22" fillId="36" borderId="36" xfId="7" applyFont="1" applyFill="1" applyBorder="1" applyAlignment="1">
      <alignment horizontal="center" vertical="center"/>
    </xf>
    <xf numFmtId="0" fontId="1" fillId="27" borderId="13" xfId="0" applyFont="1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7" borderId="19" xfId="0" applyFont="1" applyFill="1" applyBorder="1" applyAlignment="1">
      <alignment horizontal="center"/>
    </xf>
    <xf numFmtId="0" fontId="1" fillId="27" borderId="0" xfId="0" applyFont="1" applyFill="1" applyAlignment="1">
      <alignment horizontal="center"/>
    </xf>
    <xf numFmtId="0" fontId="15" fillId="0" borderId="0" xfId="4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3" applyFont="1" applyAlignment="1">
      <alignment horizontal="center"/>
    </xf>
    <xf numFmtId="0" fontId="0" fillId="24" borderId="3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7" borderId="20" xfId="0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/>
    </xf>
    <xf numFmtId="0" fontId="10" fillId="29" borderId="22" xfId="0" applyFont="1" applyFill="1" applyBorder="1" applyAlignment="1">
      <alignment horizontal="left" vertical="center" wrapText="1"/>
    </xf>
    <xf numFmtId="0" fontId="10" fillId="29" borderId="23" xfId="0" applyFont="1" applyFill="1" applyBorder="1" applyAlignment="1">
      <alignment horizontal="left" vertical="center" wrapText="1"/>
    </xf>
    <xf numFmtId="0" fontId="10" fillId="29" borderId="24" xfId="0" applyFont="1" applyFill="1" applyBorder="1" applyAlignment="1">
      <alignment horizontal="left" vertical="center" wrapText="1"/>
    </xf>
    <xf numFmtId="0" fontId="10" fillId="29" borderId="25" xfId="0" applyFont="1" applyFill="1" applyBorder="1" applyAlignment="1">
      <alignment horizontal="left" vertical="center" wrapText="1"/>
    </xf>
    <xf numFmtId="0" fontId="10" fillId="29" borderId="0" xfId="0" applyFont="1" applyFill="1" applyAlignment="1">
      <alignment horizontal="left" vertical="center" wrapText="1"/>
    </xf>
    <xf numFmtId="0" fontId="10" fillId="29" borderId="26" xfId="0" applyFont="1" applyFill="1" applyBorder="1" applyAlignment="1">
      <alignment horizontal="left" vertical="center" wrapText="1"/>
    </xf>
    <xf numFmtId="0" fontId="10" fillId="30" borderId="25" xfId="0" applyFont="1" applyFill="1" applyBorder="1" applyAlignment="1">
      <alignment horizontal="left" vertical="center" wrapText="1"/>
    </xf>
    <xf numFmtId="0" fontId="10" fillId="30" borderId="0" xfId="0" applyFont="1" applyFill="1" applyAlignment="1">
      <alignment horizontal="left" vertical="center" wrapText="1"/>
    </xf>
    <xf numFmtId="0" fontId="10" fillId="30" borderId="26" xfId="0" applyFont="1" applyFill="1" applyBorder="1" applyAlignment="1">
      <alignment horizontal="left" vertical="center" wrapText="1"/>
    </xf>
    <xf numFmtId="0" fontId="10" fillId="29" borderId="27" xfId="0" applyFont="1" applyFill="1" applyBorder="1" applyAlignment="1">
      <alignment horizontal="left" vertical="center" wrapText="1"/>
    </xf>
    <xf numFmtId="0" fontId="10" fillId="29" borderId="28" xfId="0" applyFont="1" applyFill="1" applyBorder="1" applyAlignment="1">
      <alignment horizontal="left" vertical="center" wrapText="1"/>
    </xf>
    <xf numFmtId="0" fontId="10" fillId="29" borderId="29" xfId="0" applyFont="1" applyFill="1" applyBorder="1" applyAlignment="1">
      <alignment horizontal="left" vertical="center" wrapText="1"/>
    </xf>
    <xf numFmtId="0" fontId="10" fillId="29" borderId="0" xfId="0" applyFont="1" applyFill="1" applyBorder="1" applyAlignment="1">
      <alignment horizontal="left" vertical="center" wrapText="1"/>
    </xf>
    <xf numFmtId="0" fontId="10" fillId="30" borderId="0" xfId="0" applyFont="1" applyFill="1" applyBorder="1" applyAlignment="1">
      <alignment horizontal="left" vertical="center" wrapText="1"/>
    </xf>
  </cellXfs>
  <cellStyles count="8">
    <cellStyle name="Hipervínculo" xfId="4" builtinId="8"/>
    <cellStyle name="Moneda" xfId="1" builtinId="4"/>
    <cellStyle name="Moneda 2" xfId="6" xr:uid="{7396B2AE-83C0-477F-80DF-74292246193E}"/>
    <cellStyle name="Normal" xfId="0" builtinId="0"/>
    <cellStyle name="Normal 2" xfId="2" xr:uid="{4D40C1A0-8281-41C4-B734-13756BD56DF3}"/>
    <cellStyle name="Normal 4" xfId="3" xr:uid="{389E1DC0-E686-4180-94ED-F52155E725BB}"/>
    <cellStyle name="Normal_Hoja1" xfId="7" xr:uid="{1C27D693-B2D0-4DEA-A376-567D3459F147}"/>
    <cellStyle name="Porcentaje" xfId="5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73735"/>
      <color rgb="FF31849B"/>
      <color rgb="FF5C467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493561</xdr:colOff>
      <xdr:row>0</xdr:row>
      <xdr:rowOff>85725</xdr:rowOff>
    </xdr:from>
    <xdr:to>
      <xdr:col>13</xdr:col>
      <xdr:colOff>322503</xdr:colOff>
      <xdr:row>13</xdr:row>
      <xdr:rowOff>113889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505573-DB78-495F-A4C3-C1865BACB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3661" y="85725"/>
          <a:ext cx="8210942" cy="2504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6147" name="AutoShape 3" descr="Ejercicio propuesto">
          <a:extLst>
            <a:ext uri="{FF2B5EF4-FFF2-40B4-BE49-F238E27FC236}">
              <a16:creationId xmlns:a16="http://schemas.microsoft.com/office/drawing/2014/main" id="{F6BCE000-E729-43C0-A5EA-CF011214AB14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600075</xdr:colOff>
      <xdr:row>24</xdr:row>
      <xdr:rowOff>0</xdr:rowOff>
    </xdr:from>
    <xdr:to>
      <xdr:col>6</xdr:col>
      <xdr:colOff>637789</xdr:colOff>
      <xdr:row>30</xdr:row>
      <xdr:rowOff>28429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9AEAB1-153B-415E-BE65-9CA0E842B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4572000"/>
          <a:ext cx="3085714" cy="11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13</xdr:row>
      <xdr:rowOff>152400</xdr:rowOff>
    </xdr:from>
    <xdr:to>
      <xdr:col>8</xdr:col>
      <xdr:colOff>685232</xdr:colOff>
      <xdr:row>22</xdr:row>
      <xdr:rowOff>190281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810DD2-B47D-411E-B8CA-4C6A6A19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5" y="2628900"/>
          <a:ext cx="4542857" cy="1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66675</xdr:rowOff>
    </xdr:from>
    <xdr:to>
      <xdr:col>14</xdr:col>
      <xdr:colOff>161925</xdr:colOff>
      <xdr:row>9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427C5D-B6D9-4EB9-A6C2-0A70F421BFC0}"/>
            </a:ext>
          </a:extLst>
        </xdr:cNvPr>
        <xdr:cNvSpPr txBox="1"/>
      </xdr:nvSpPr>
      <xdr:spPr>
        <a:xfrm>
          <a:off x="10220325" y="66675"/>
          <a:ext cx="3143250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3600"/>
            <a:t>REALTIVAS</a:t>
          </a:r>
        </a:p>
        <a:p>
          <a:r>
            <a:rPr lang="es-AR" sz="3600"/>
            <a:t>ABSOLUTAS</a:t>
          </a:r>
        </a:p>
        <a:p>
          <a:r>
            <a:rPr lang="es-AR" sz="3600"/>
            <a:t>MIXTAS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19</xdr:col>
      <xdr:colOff>457200</xdr:colOff>
      <xdr:row>16</xdr:row>
      <xdr:rowOff>41713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8886D3-226C-4159-9CFE-E61E10154F18}"/>
            </a:ext>
          </a:extLst>
        </xdr:cNvPr>
        <xdr:cNvSpPr txBox="1"/>
      </xdr:nvSpPr>
      <xdr:spPr>
        <a:xfrm>
          <a:off x="7677150" y="381000"/>
          <a:ext cx="7315200" cy="2708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Recuerde:</a:t>
          </a:r>
          <a:r>
            <a:rPr lang="es-AR" sz="2000"/>
            <a:t> </a:t>
          </a:r>
        </a:p>
        <a:p>
          <a:r>
            <a:rPr lang="es-AR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=Y(Valor_logico1; Valor_logico2;….)</a:t>
          </a:r>
          <a:r>
            <a:rPr lang="es-AR" sz="2000"/>
            <a:t> </a:t>
          </a:r>
        </a:p>
        <a:p>
          <a:endParaRPr lang="es-AR" sz="2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AR" sz="2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=O(Valor_logico1;Valor_logico2;….)</a:t>
          </a:r>
          <a:r>
            <a:rPr lang="es-AR" sz="2000"/>
            <a:t> </a:t>
          </a:r>
          <a:endParaRPr lang="es-AR" sz="2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A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 condiconales, solo nos entregan un Verdadero y un Falso, dependiendo de cual se este utilizando, </a:t>
          </a:r>
          <a:r>
            <a:rPr lang="es-AR"/>
            <a:t> </a:t>
          </a:r>
        </a:p>
        <a:p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Cuando utilizamos el condicional Y, Todas las condiciones deben ser Verdaderas para que el resultado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sea verdadero, y en caso del condicional O, vasta con que solo una de las condiciones sea verdadera</a:t>
          </a:r>
          <a:r>
            <a:rPr lang="es-AR"/>
            <a:t> </a:t>
          </a:r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que el resultado lo sea tambien.</a:t>
          </a:r>
          <a:r>
            <a:rPr lang="es-AR"/>
            <a:t> </a:t>
          </a:r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78269</xdr:colOff>
      <xdr:row>0</xdr:row>
      <xdr:rowOff>96078</xdr:rowOff>
    </xdr:from>
    <xdr:to>
      <xdr:col>15</xdr:col>
      <xdr:colOff>716444</xdr:colOff>
      <xdr:row>13</xdr:row>
      <xdr:rowOff>134178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EC68FE-51CE-4889-ACB9-7A3E1C1C4C02}"/>
            </a:ext>
          </a:extLst>
        </xdr:cNvPr>
        <xdr:cNvSpPr txBox="1"/>
      </xdr:nvSpPr>
      <xdr:spPr>
        <a:xfrm>
          <a:off x="5271465" y="96078"/>
          <a:ext cx="7496175" cy="2879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Recuerde:</a:t>
          </a:r>
          <a:r>
            <a:rPr lang="es-AR" sz="2400"/>
            <a:t> </a:t>
          </a:r>
          <a:endParaRPr lang="es-AR" sz="2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AR" sz="2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A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=SI(</a:t>
          </a:r>
          <a:r>
            <a:rPr lang="es-AR" sz="2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Prueba_logica</a:t>
          </a:r>
          <a:r>
            <a:rPr lang="es-AR" sz="2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"valor_si_verdadero";"valor_si_falso")</a:t>
          </a:r>
          <a:r>
            <a:rPr lang="es-AR" sz="2400"/>
            <a:t> </a:t>
          </a:r>
        </a:p>
        <a:p>
          <a:endParaRPr lang="es-A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A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A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funcion si, solo nos permite hacer una comparacion y en base a la misma nos entrega un verdadero y un falso respectivamente</a:t>
          </a:r>
          <a:r>
            <a:rPr lang="es-AR"/>
            <a:t> </a:t>
          </a:r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114300</xdr:rowOff>
    </xdr:to>
    <xdr:sp macro="" textlink="">
      <xdr:nvSpPr>
        <xdr:cNvPr id="2" name="AutoShape 2" descr="Modelo con el pago en función del interés">
          <a:extLst>
            <a:ext uri="{FF2B5EF4-FFF2-40B4-BE49-F238E27FC236}">
              <a16:creationId xmlns:a16="http://schemas.microsoft.com/office/drawing/2014/main" id="{DA80FFE4-5CB5-4F37-8D57-2B266CDB1A8E}"/>
            </a:ext>
          </a:extLst>
        </xdr:cNvPr>
        <xdr:cNvSpPr>
          <a:spLocks noChangeAspect="1" noChangeArrowheads="1"/>
        </xdr:cNvSpPr>
      </xdr:nvSpPr>
      <xdr:spPr bwMode="auto">
        <a:xfrm>
          <a:off x="142875" y="5353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114300</xdr:rowOff>
    </xdr:to>
    <xdr:sp macro="" textlink="">
      <xdr:nvSpPr>
        <xdr:cNvPr id="3" name="AutoShape 3" descr="Modelo con el pago en función del interés">
          <a:extLst>
            <a:ext uri="{FF2B5EF4-FFF2-40B4-BE49-F238E27FC236}">
              <a16:creationId xmlns:a16="http://schemas.microsoft.com/office/drawing/2014/main" id="{432C87B3-FAF8-4F08-BC86-C7B079613192}"/>
            </a:ext>
          </a:extLst>
        </xdr:cNvPr>
        <xdr:cNvSpPr>
          <a:spLocks noChangeAspect="1" noChangeArrowheads="1"/>
        </xdr:cNvSpPr>
      </xdr:nvSpPr>
      <xdr:spPr bwMode="auto">
        <a:xfrm>
          <a:off x="142875" y="4972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17</xdr:row>
      <xdr:rowOff>76200</xdr:rowOff>
    </xdr:from>
    <xdr:to>
      <xdr:col>13</xdr:col>
      <xdr:colOff>609600</xdr:colOff>
      <xdr:row>24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F4E5833-FAEE-4A28-8BB7-9DCC74FBB3BE}"/>
            </a:ext>
          </a:extLst>
        </xdr:cNvPr>
        <xdr:cNvSpPr txBox="1"/>
      </xdr:nvSpPr>
      <xdr:spPr>
        <a:xfrm>
          <a:off x="7458075" y="3324225"/>
          <a:ext cx="380047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2800">
              <a:solidFill>
                <a:srgbClr val="FF0000"/>
              </a:solidFill>
            </a:rPr>
            <a:t>N-1 funciones Si como categorias tenga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74959</xdr:colOff>
      <xdr:row>3</xdr:row>
      <xdr:rowOff>108502</xdr:rowOff>
    </xdr:from>
    <xdr:to>
      <xdr:col>12</xdr:col>
      <xdr:colOff>737152</xdr:colOff>
      <xdr:row>15</xdr:row>
      <xdr:rowOff>140804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E2465C2-7385-48F1-BF6D-42D07FA14EA3}"/>
            </a:ext>
          </a:extLst>
        </xdr:cNvPr>
        <xdr:cNvSpPr txBox="1"/>
      </xdr:nvSpPr>
      <xdr:spPr>
        <a:xfrm>
          <a:off x="5201894" y="489502"/>
          <a:ext cx="5424693" cy="2318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Ejercicio</a:t>
          </a:r>
          <a:r>
            <a:rPr lang="es-ES" sz="1100" b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1: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FUNCION SI() ANIDADA CON LA FUNCIION Y() y  O()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Una empresa quiere promover a una nueva sección a los empleado que cumplan con las siguientes condiciones : 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Pertenecer al turno mañana. (Y)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Ser de la categoría 1 o que su sueldo sea menor o igual a 7.000$. (O)</a:t>
          </a:r>
        </a:p>
        <a:p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Para esto cuenta con la siguiente tabla que debe ser completada; donde los turnos son M,T ,N ,correspondientes a mañana, tarde y noche respectivamente y las secciones van de 1 a 4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10</xdr:row>
      <xdr:rowOff>142875</xdr:rowOff>
    </xdr:from>
    <xdr:to>
      <xdr:col>4</xdr:col>
      <xdr:colOff>476250</xdr:colOff>
      <xdr:row>14</xdr:row>
      <xdr:rowOff>57150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2B0F534-382B-4ADF-A70A-A981C9A8F8BE}"/>
            </a:ext>
          </a:extLst>
        </xdr:cNvPr>
        <xdr:cNvSpPr txBox="1"/>
      </xdr:nvSpPr>
      <xdr:spPr>
        <a:xfrm>
          <a:off x="390525" y="2047875"/>
          <a:ext cx="3133725" cy="6762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 b="1" u="sng"/>
            <a:t>Ejercicio</a:t>
          </a:r>
          <a:r>
            <a:rPr lang="es-ES" sz="1100" b="1" u="sng" baseline="0"/>
            <a:t> </a:t>
          </a:r>
        </a:p>
        <a:p>
          <a:r>
            <a:rPr lang="es-ES" sz="1100" baseline="0"/>
            <a:t>Completar el cuadro (Columnas G, H e I) para obtener la clasificación en base a las siguientes tablas de consulta:</a:t>
          </a:r>
          <a:endParaRPr lang="es-ES" sz="1100"/>
        </a:p>
      </xdr:txBody>
    </xdr:sp>
    <xdr:clientData/>
  </xdr:twoCellAnchor>
  <xdr:oneCellAnchor>
    <xdr:from>
      <xdr:col>1</xdr:col>
      <xdr:colOff>95250</xdr:colOff>
      <xdr:row>16</xdr:row>
      <xdr:rowOff>0</xdr:rowOff>
    </xdr:from>
    <xdr:ext cx="3257550" cy="1504950"/>
    <xdr:pic>
      <xdr:nvPicPr>
        <xdr:cNvPr id="3" name="2 Imagen">
          <a:extLst>
            <a:ext uri="{FF2B5EF4-FFF2-40B4-BE49-F238E27FC236}">
              <a16:creationId xmlns:a16="http://schemas.microsoft.com/office/drawing/2014/main" id="{BA57ACA2-6604-427B-97C3-EC8EAD3A611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48000"/>
          <a:ext cx="32575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24</xdr:row>
      <xdr:rowOff>133350</xdr:rowOff>
    </xdr:from>
    <xdr:ext cx="3333750" cy="1676400"/>
    <xdr:pic>
      <xdr:nvPicPr>
        <xdr:cNvPr id="4" name="3 Imagen">
          <a:extLst>
            <a:ext uri="{FF2B5EF4-FFF2-40B4-BE49-F238E27FC236}">
              <a16:creationId xmlns:a16="http://schemas.microsoft.com/office/drawing/2014/main" id="{B35DEEB5-BE6B-481F-A4C5-02736388EC1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0100" y="4705350"/>
          <a:ext cx="33337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76200</xdr:colOff>
      <xdr:row>34</xdr:row>
      <xdr:rowOff>76200</xdr:rowOff>
    </xdr:from>
    <xdr:ext cx="3276600" cy="1152525"/>
    <xdr:pic>
      <xdr:nvPicPr>
        <xdr:cNvPr id="5" name="4 Imagen">
          <a:extLst>
            <a:ext uri="{FF2B5EF4-FFF2-40B4-BE49-F238E27FC236}">
              <a16:creationId xmlns:a16="http://schemas.microsoft.com/office/drawing/2014/main" id="{08528E92-0702-46D7-96F9-549139A69398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8200" y="6553200"/>
          <a:ext cx="3276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urso%20Excel/Clase%202/F&#211;RMULAS%20DE%20B&#218;SQUEDA%20INDICE%20y%20COINCID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oty\Desktop\bus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1"/>
      <sheetName val="Ej2"/>
      <sheetName val="Ej3 "/>
      <sheetName val="Ej4"/>
      <sheetName val="Ej5"/>
    </sheetNames>
    <sheetDataSet>
      <sheetData sheetId="0">
        <row r="6">
          <cell r="A6">
            <v>1</v>
          </cell>
          <cell r="B6" t="str">
            <v>a1</v>
          </cell>
          <cell r="C6" t="str">
            <v>b1</v>
          </cell>
          <cell r="D6" t="str">
            <v>c1</v>
          </cell>
        </row>
        <row r="7">
          <cell r="A7">
            <v>2</v>
          </cell>
          <cell r="B7" t="str">
            <v>a2</v>
          </cell>
          <cell r="C7" t="str">
            <v>b2</v>
          </cell>
          <cell r="D7" t="str">
            <v>c2</v>
          </cell>
        </row>
        <row r="8">
          <cell r="A8">
            <v>3</v>
          </cell>
          <cell r="B8" t="str">
            <v>a3</v>
          </cell>
          <cell r="C8" t="str">
            <v>b3</v>
          </cell>
          <cell r="D8" t="str">
            <v>c3</v>
          </cell>
        </row>
        <row r="9">
          <cell r="A9">
            <v>4</v>
          </cell>
          <cell r="B9" t="str">
            <v>a4</v>
          </cell>
          <cell r="C9" t="str">
            <v>b4</v>
          </cell>
          <cell r="D9" t="str">
            <v>c4</v>
          </cell>
        </row>
        <row r="10">
          <cell r="A10">
            <v>5</v>
          </cell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1</v>
          </cell>
        </row>
        <row r="25">
          <cell r="B25">
            <v>2</v>
          </cell>
        </row>
      </sheetData>
      <sheetData sheetId="1">
        <row r="5">
          <cell r="B5">
            <v>1</v>
          </cell>
          <cell r="C5">
            <v>2</v>
          </cell>
          <cell r="D5">
            <v>3</v>
          </cell>
        </row>
        <row r="6">
          <cell r="B6" t="str">
            <v>a1</v>
          </cell>
          <cell r="C6" t="str">
            <v>b1</v>
          </cell>
          <cell r="D6" t="str">
            <v>c1</v>
          </cell>
        </row>
        <row r="7">
          <cell r="B7" t="str">
            <v>a2</v>
          </cell>
          <cell r="C7" t="str">
            <v>b2</v>
          </cell>
          <cell r="D7" t="str">
            <v>c2</v>
          </cell>
        </row>
        <row r="8">
          <cell r="B8" t="str">
            <v>a3</v>
          </cell>
          <cell r="C8" t="str">
            <v>b3</v>
          </cell>
          <cell r="D8" t="str">
            <v>c3</v>
          </cell>
        </row>
        <row r="9">
          <cell r="B9" t="str">
            <v>a4</v>
          </cell>
          <cell r="C9" t="str">
            <v>b4</v>
          </cell>
          <cell r="D9" t="str">
            <v>c4</v>
          </cell>
        </row>
        <row r="10">
          <cell r="B10" t="str">
            <v>a5</v>
          </cell>
          <cell r="C10" t="str">
            <v>b5</v>
          </cell>
          <cell r="D10" t="str">
            <v>c5</v>
          </cell>
        </row>
        <row r="14">
          <cell r="D14">
            <v>4</v>
          </cell>
        </row>
        <row r="25">
          <cell r="B25">
            <v>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V"/>
      <sheetName val="BuscarH"/>
      <sheetName val="Indice"/>
      <sheetName val="Hoja1"/>
    </sheetNames>
    <sheetDataSet>
      <sheetData sheetId="0" refreshError="1"/>
      <sheetData sheetId="1" refreshError="1"/>
      <sheetData sheetId="2">
        <row r="10">
          <cell r="F10">
            <v>2</v>
          </cell>
        </row>
        <row r="11">
          <cell r="F11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zomolina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K16"/>
  <sheetViews>
    <sheetView zoomScale="145" zoomScaleNormal="145" workbookViewId="0">
      <selection activeCell="B13" sqref="B13"/>
    </sheetView>
  </sheetViews>
  <sheetFormatPr baseColWidth="10" defaultRowHeight="15" x14ac:dyDescent="0.25"/>
  <cols>
    <col min="1" max="1" width="9.42578125" bestFit="1" customWidth="1"/>
    <col min="2" max="2" width="14.85546875" bestFit="1" customWidth="1"/>
    <col min="3" max="3" width="8.28515625" bestFit="1" customWidth="1"/>
    <col min="4" max="4" width="11.140625" bestFit="1" customWidth="1"/>
    <col min="5" max="5" width="11.42578125" customWidth="1"/>
    <col min="6" max="6" width="15.42578125" bestFit="1" customWidth="1"/>
    <col min="9" max="12" width="11.42578125" customWidth="1"/>
    <col min="14" max="17" width="11.42578125" customWidth="1"/>
    <col min="19" max="21" width="11.42578125" customWidth="1"/>
  </cols>
  <sheetData>
    <row r="1" spans="1:11" ht="18.75" x14ac:dyDescent="0.3">
      <c r="A1" s="122" t="s">
        <v>23</v>
      </c>
      <c r="B1" s="122"/>
      <c r="C1" s="122"/>
      <c r="D1" s="122"/>
      <c r="F1" s="49" t="s">
        <v>84</v>
      </c>
      <c r="G1" s="51">
        <v>4</v>
      </c>
    </row>
    <row r="2" spans="1:11" ht="15.75" thickBot="1" x14ac:dyDescent="0.3">
      <c r="A2" s="2" t="s">
        <v>5</v>
      </c>
      <c r="B2" s="3" t="s">
        <v>6</v>
      </c>
      <c r="C2" s="3" t="s">
        <v>7</v>
      </c>
      <c r="D2" s="3" t="s">
        <v>8</v>
      </c>
      <c r="F2" s="48" t="s">
        <v>85</v>
      </c>
      <c r="G2" s="51">
        <v>2</v>
      </c>
    </row>
    <row r="3" spans="1:11" ht="15.75" thickTop="1" x14ac:dyDescent="0.25">
      <c r="A3" s="4" t="s">
        <v>0</v>
      </c>
      <c r="B3" s="5" t="s">
        <v>15</v>
      </c>
      <c r="C3" s="6" t="s">
        <v>9</v>
      </c>
      <c r="D3" s="7">
        <v>15</v>
      </c>
    </row>
    <row r="4" spans="1:11" x14ac:dyDescent="0.25">
      <c r="A4" s="8" t="s">
        <v>22</v>
      </c>
      <c r="B4" s="9" t="s">
        <v>16</v>
      </c>
      <c r="C4" s="10" t="s">
        <v>10</v>
      </c>
      <c r="D4" s="11">
        <v>5</v>
      </c>
      <c r="F4" s="47" t="s">
        <v>86</v>
      </c>
      <c r="G4" s="51">
        <f>100+G2</f>
        <v>102</v>
      </c>
    </row>
    <row r="5" spans="1:11" x14ac:dyDescent="0.25">
      <c r="A5" s="12" t="s">
        <v>22</v>
      </c>
      <c r="B5" s="13" t="s">
        <v>17</v>
      </c>
      <c r="C5" s="14" t="s">
        <v>11</v>
      </c>
      <c r="D5" s="1">
        <v>-10</v>
      </c>
      <c r="F5" s="47" t="s">
        <v>89</v>
      </c>
      <c r="G5" s="51">
        <f>G1-G2</f>
        <v>2</v>
      </c>
    </row>
    <row r="6" spans="1:11" x14ac:dyDescent="0.25">
      <c r="A6" s="8" t="s">
        <v>1</v>
      </c>
      <c r="B6" s="9" t="s">
        <v>18</v>
      </c>
      <c r="C6" s="10" t="s">
        <v>12</v>
      </c>
      <c r="D6" s="11">
        <v>50</v>
      </c>
      <c r="F6" s="47" t="s">
        <v>88</v>
      </c>
      <c r="G6" s="51">
        <f>G1*G2</f>
        <v>8</v>
      </c>
    </row>
    <row r="7" spans="1:11" x14ac:dyDescent="0.25">
      <c r="A7" s="12" t="s">
        <v>2</v>
      </c>
      <c r="B7" s="13" t="s">
        <v>19</v>
      </c>
      <c r="C7" s="14" t="s">
        <v>13</v>
      </c>
      <c r="D7" s="1">
        <v>2</v>
      </c>
      <c r="F7" s="47" t="s">
        <v>87</v>
      </c>
      <c r="G7" s="51">
        <f>G1/G2</f>
        <v>2</v>
      </c>
    </row>
    <row r="8" spans="1:11" x14ac:dyDescent="0.25">
      <c r="A8" s="8" t="s">
        <v>3</v>
      </c>
      <c r="B8" s="9" t="s">
        <v>20</v>
      </c>
      <c r="C8" s="10" t="s">
        <v>14</v>
      </c>
      <c r="D8" s="11">
        <v>0.1</v>
      </c>
    </row>
    <row r="9" spans="1:11" x14ac:dyDescent="0.25">
      <c r="A9" s="12" t="s">
        <v>4</v>
      </c>
      <c r="B9" s="13" t="s">
        <v>21</v>
      </c>
      <c r="C9" s="14">
        <f>10^5</f>
        <v>100000</v>
      </c>
      <c r="D9" s="103">
        <v>100000</v>
      </c>
      <c r="F9" s="47" t="s">
        <v>90</v>
      </c>
      <c r="G9" s="51">
        <f>G2-G1</f>
        <v>-2</v>
      </c>
    </row>
    <row r="10" spans="1:11" x14ac:dyDescent="0.25">
      <c r="D10">
        <f>10%</f>
        <v>0.1</v>
      </c>
      <c r="F10" s="47" t="s">
        <v>91</v>
      </c>
      <c r="G10" s="51">
        <f>-G2</f>
        <v>-2</v>
      </c>
    </row>
    <row r="12" spans="1:11" x14ac:dyDescent="0.25">
      <c r="F12" s="47" t="s">
        <v>92</v>
      </c>
      <c r="G12" s="51">
        <f>G2^2</f>
        <v>4</v>
      </c>
    </row>
    <row r="14" spans="1:11" x14ac:dyDescent="0.25">
      <c r="F14" s="47" t="s">
        <v>93</v>
      </c>
      <c r="G14" s="101">
        <v>0.1</v>
      </c>
      <c r="H14" s="102"/>
    </row>
    <row r="16" spans="1:11" x14ac:dyDescent="0.25">
      <c r="K16" s="5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DEB3-D6E3-416C-B3CB-C8C223F49B8F}">
  <dimension ref="A1:K15"/>
  <sheetViews>
    <sheetView zoomScaleNormal="100" workbookViewId="0">
      <selection activeCell="B18" sqref="B18"/>
    </sheetView>
  </sheetViews>
  <sheetFormatPr baseColWidth="10" defaultRowHeight="15" x14ac:dyDescent="0.25"/>
  <cols>
    <col min="3" max="3" width="18.85546875" customWidth="1"/>
    <col min="4" max="4" width="16" customWidth="1"/>
    <col min="5" max="5" width="19.140625" customWidth="1"/>
    <col min="10" max="10" width="17.42578125" customWidth="1"/>
    <col min="11" max="11" width="18" customWidth="1"/>
    <col min="260" max="260" width="16" customWidth="1"/>
    <col min="261" max="261" width="19.140625" customWidth="1"/>
    <col min="266" max="266" width="17.42578125" customWidth="1"/>
    <col min="267" max="267" width="18" customWidth="1"/>
    <col min="516" max="516" width="16" customWidth="1"/>
    <col min="517" max="517" width="19.140625" customWidth="1"/>
    <col min="522" max="522" width="17.42578125" customWidth="1"/>
    <col min="523" max="523" width="18" customWidth="1"/>
    <col min="772" max="772" width="16" customWidth="1"/>
    <col min="773" max="773" width="19.140625" customWidth="1"/>
    <col min="778" max="778" width="17.42578125" customWidth="1"/>
    <col min="779" max="779" width="18" customWidth="1"/>
    <col min="1028" max="1028" width="16" customWidth="1"/>
    <col min="1029" max="1029" width="19.140625" customWidth="1"/>
    <col min="1034" max="1034" width="17.42578125" customWidth="1"/>
    <col min="1035" max="1035" width="18" customWidth="1"/>
    <col min="1284" max="1284" width="16" customWidth="1"/>
    <col min="1285" max="1285" width="19.140625" customWidth="1"/>
    <col min="1290" max="1290" width="17.42578125" customWidth="1"/>
    <col min="1291" max="1291" width="18" customWidth="1"/>
    <col min="1540" max="1540" width="16" customWidth="1"/>
    <col min="1541" max="1541" width="19.140625" customWidth="1"/>
    <col min="1546" max="1546" width="17.42578125" customWidth="1"/>
    <col min="1547" max="1547" width="18" customWidth="1"/>
    <col min="1796" max="1796" width="16" customWidth="1"/>
    <col min="1797" max="1797" width="19.140625" customWidth="1"/>
    <col min="1802" max="1802" width="17.42578125" customWidth="1"/>
    <col min="1803" max="1803" width="18" customWidth="1"/>
    <col min="2052" max="2052" width="16" customWidth="1"/>
    <col min="2053" max="2053" width="19.140625" customWidth="1"/>
    <col min="2058" max="2058" width="17.42578125" customWidth="1"/>
    <col min="2059" max="2059" width="18" customWidth="1"/>
    <col min="2308" max="2308" width="16" customWidth="1"/>
    <col min="2309" max="2309" width="19.140625" customWidth="1"/>
    <col min="2314" max="2314" width="17.42578125" customWidth="1"/>
    <col min="2315" max="2315" width="18" customWidth="1"/>
    <col min="2564" max="2564" width="16" customWidth="1"/>
    <col min="2565" max="2565" width="19.140625" customWidth="1"/>
    <col min="2570" max="2570" width="17.42578125" customWidth="1"/>
    <col min="2571" max="2571" width="18" customWidth="1"/>
    <col min="2820" max="2820" width="16" customWidth="1"/>
    <col min="2821" max="2821" width="19.140625" customWidth="1"/>
    <col min="2826" max="2826" width="17.42578125" customWidth="1"/>
    <col min="2827" max="2827" width="18" customWidth="1"/>
    <col min="3076" max="3076" width="16" customWidth="1"/>
    <col min="3077" max="3077" width="19.140625" customWidth="1"/>
    <col min="3082" max="3082" width="17.42578125" customWidth="1"/>
    <col min="3083" max="3083" width="18" customWidth="1"/>
    <col min="3332" max="3332" width="16" customWidth="1"/>
    <col min="3333" max="3333" width="19.140625" customWidth="1"/>
    <col min="3338" max="3338" width="17.42578125" customWidth="1"/>
    <col min="3339" max="3339" width="18" customWidth="1"/>
    <col min="3588" max="3588" width="16" customWidth="1"/>
    <col min="3589" max="3589" width="19.140625" customWidth="1"/>
    <col min="3594" max="3594" width="17.42578125" customWidth="1"/>
    <col min="3595" max="3595" width="18" customWidth="1"/>
    <col min="3844" max="3844" width="16" customWidth="1"/>
    <col min="3845" max="3845" width="19.140625" customWidth="1"/>
    <col min="3850" max="3850" width="17.42578125" customWidth="1"/>
    <col min="3851" max="3851" width="18" customWidth="1"/>
    <col min="4100" max="4100" width="16" customWidth="1"/>
    <col min="4101" max="4101" width="19.140625" customWidth="1"/>
    <col min="4106" max="4106" width="17.42578125" customWidth="1"/>
    <col min="4107" max="4107" width="18" customWidth="1"/>
    <col min="4356" max="4356" width="16" customWidth="1"/>
    <col min="4357" max="4357" width="19.140625" customWidth="1"/>
    <col min="4362" max="4362" width="17.42578125" customWidth="1"/>
    <col min="4363" max="4363" width="18" customWidth="1"/>
    <col min="4612" max="4612" width="16" customWidth="1"/>
    <col min="4613" max="4613" width="19.140625" customWidth="1"/>
    <col min="4618" max="4618" width="17.42578125" customWidth="1"/>
    <col min="4619" max="4619" width="18" customWidth="1"/>
    <col min="4868" max="4868" width="16" customWidth="1"/>
    <col min="4869" max="4869" width="19.140625" customWidth="1"/>
    <col min="4874" max="4874" width="17.42578125" customWidth="1"/>
    <col min="4875" max="4875" width="18" customWidth="1"/>
    <col min="5124" max="5124" width="16" customWidth="1"/>
    <col min="5125" max="5125" width="19.140625" customWidth="1"/>
    <col min="5130" max="5130" width="17.42578125" customWidth="1"/>
    <col min="5131" max="5131" width="18" customWidth="1"/>
    <col min="5380" max="5380" width="16" customWidth="1"/>
    <col min="5381" max="5381" width="19.140625" customWidth="1"/>
    <col min="5386" max="5386" width="17.42578125" customWidth="1"/>
    <col min="5387" max="5387" width="18" customWidth="1"/>
    <col min="5636" max="5636" width="16" customWidth="1"/>
    <col min="5637" max="5637" width="19.140625" customWidth="1"/>
    <col min="5642" max="5642" width="17.42578125" customWidth="1"/>
    <col min="5643" max="5643" width="18" customWidth="1"/>
    <col min="5892" max="5892" width="16" customWidth="1"/>
    <col min="5893" max="5893" width="19.140625" customWidth="1"/>
    <col min="5898" max="5898" width="17.42578125" customWidth="1"/>
    <col min="5899" max="5899" width="18" customWidth="1"/>
    <col min="6148" max="6148" width="16" customWidth="1"/>
    <col min="6149" max="6149" width="19.140625" customWidth="1"/>
    <col min="6154" max="6154" width="17.42578125" customWidth="1"/>
    <col min="6155" max="6155" width="18" customWidth="1"/>
    <col min="6404" max="6404" width="16" customWidth="1"/>
    <col min="6405" max="6405" width="19.140625" customWidth="1"/>
    <col min="6410" max="6410" width="17.42578125" customWidth="1"/>
    <col min="6411" max="6411" width="18" customWidth="1"/>
    <col min="6660" max="6660" width="16" customWidth="1"/>
    <col min="6661" max="6661" width="19.140625" customWidth="1"/>
    <col min="6666" max="6666" width="17.42578125" customWidth="1"/>
    <col min="6667" max="6667" width="18" customWidth="1"/>
    <col min="6916" max="6916" width="16" customWidth="1"/>
    <col min="6917" max="6917" width="19.140625" customWidth="1"/>
    <col min="6922" max="6922" width="17.42578125" customWidth="1"/>
    <col min="6923" max="6923" width="18" customWidth="1"/>
    <col min="7172" max="7172" width="16" customWidth="1"/>
    <col min="7173" max="7173" width="19.140625" customWidth="1"/>
    <col min="7178" max="7178" width="17.42578125" customWidth="1"/>
    <col min="7179" max="7179" width="18" customWidth="1"/>
    <col min="7428" max="7428" width="16" customWidth="1"/>
    <col min="7429" max="7429" width="19.140625" customWidth="1"/>
    <col min="7434" max="7434" width="17.42578125" customWidth="1"/>
    <col min="7435" max="7435" width="18" customWidth="1"/>
    <col min="7684" max="7684" width="16" customWidth="1"/>
    <col min="7685" max="7685" width="19.140625" customWidth="1"/>
    <col min="7690" max="7690" width="17.42578125" customWidth="1"/>
    <col min="7691" max="7691" width="18" customWidth="1"/>
    <col min="7940" max="7940" width="16" customWidth="1"/>
    <col min="7941" max="7941" width="19.140625" customWidth="1"/>
    <col min="7946" max="7946" width="17.42578125" customWidth="1"/>
    <col min="7947" max="7947" width="18" customWidth="1"/>
    <col min="8196" max="8196" width="16" customWidth="1"/>
    <col min="8197" max="8197" width="19.140625" customWidth="1"/>
    <col min="8202" max="8202" width="17.42578125" customWidth="1"/>
    <col min="8203" max="8203" width="18" customWidth="1"/>
    <col min="8452" max="8452" width="16" customWidth="1"/>
    <col min="8453" max="8453" width="19.140625" customWidth="1"/>
    <col min="8458" max="8458" width="17.42578125" customWidth="1"/>
    <col min="8459" max="8459" width="18" customWidth="1"/>
    <col min="8708" max="8708" width="16" customWidth="1"/>
    <col min="8709" max="8709" width="19.140625" customWidth="1"/>
    <col min="8714" max="8714" width="17.42578125" customWidth="1"/>
    <col min="8715" max="8715" width="18" customWidth="1"/>
    <col min="8964" max="8964" width="16" customWidth="1"/>
    <col min="8965" max="8965" width="19.140625" customWidth="1"/>
    <col min="8970" max="8970" width="17.42578125" customWidth="1"/>
    <col min="8971" max="8971" width="18" customWidth="1"/>
    <col min="9220" max="9220" width="16" customWidth="1"/>
    <col min="9221" max="9221" width="19.140625" customWidth="1"/>
    <col min="9226" max="9226" width="17.42578125" customWidth="1"/>
    <col min="9227" max="9227" width="18" customWidth="1"/>
    <col min="9476" max="9476" width="16" customWidth="1"/>
    <col min="9477" max="9477" width="19.140625" customWidth="1"/>
    <col min="9482" max="9482" width="17.42578125" customWidth="1"/>
    <col min="9483" max="9483" width="18" customWidth="1"/>
    <col min="9732" max="9732" width="16" customWidth="1"/>
    <col min="9733" max="9733" width="19.140625" customWidth="1"/>
    <col min="9738" max="9738" width="17.42578125" customWidth="1"/>
    <col min="9739" max="9739" width="18" customWidth="1"/>
    <col min="9988" max="9988" width="16" customWidth="1"/>
    <col min="9989" max="9989" width="19.140625" customWidth="1"/>
    <col min="9994" max="9994" width="17.42578125" customWidth="1"/>
    <col min="9995" max="9995" width="18" customWidth="1"/>
    <col min="10244" max="10244" width="16" customWidth="1"/>
    <col min="10245" max="10245" width="19.140625" customWidth="1"/>
    <col min="10250" max="10250" width="17.42578125" customWidth="1"/>
    <col min="10251" max="10251" width="18" customWidth="1"/>
    <col min="10500" max="10500" width="16" customWidth="1"/>
    <col min="10501" max="10501" width="19.140625" customWidth="1"/>
    <col min="10506" max="10506" width="17.42578125" customWidth="1"/>
    <col min="10507" max="10507" width="18" customWidth="1"/>
    <col min="10756" max="10756" width="16" customWidth="1"/>
    <col min="10757" max="10757" width="19.140625" customWidth="1"/>
    <col min="10762" max="10762" width="17.42578125" customWidth="1"/>
    <col min="10763" max="10763" width="18" customWidth="1"/>
    <col min="11012" max="11012" width="16" customWidth="1"/>
    <col min="11013" max="11013" width="19.140625" customWidth="1"/>
    <col min="11018" max="11018" width="17.42578125" customWidth="1"/>
    <col min="11019" max="11019" width="18" customWidth="1"/>
    <col min="11268" max="11268" width="16" customWidth="1"/>
    <col min="11269" max="11269" width="19.140625" customWidth="1"/>
    <col min="11274" max="11274" width="17.42578125" customWidth="1"/>
    <col min="11275" max="11275" width="18" customWidth="1"/>
    <col min="11524" max="11524" width="16" customWidth="1"/>
    <col min="11525" max="11525" width="19.140625" customWidth="1"/>
    <col min="11530" max="11530" width="17.42578125" customWidth="1"/>
    <col min="11531" max="11531" width="18" customWidth="1"/>
    <col min="11780" max="11780" width="16" customWidth="1"/>
    <col min="11781" max="11781" width="19.140625" customWidth="1"/>
    <col min="11786" max="11786" width="17.42578125" customWidth="1"/>
    <col min="11787" max="11787" width="18" customWidth="1"/>
    <col min="12036" max="12036" width="16" customWidth="1"/>
    <col min="12037" max="12037" width="19.140625" customWidth="1"/>
    <col min="12042" max="12042" width="17.42578125" customWidth="1"/>
    <col min="12043" max="12043" width="18" customWidth="1"/>
    <col min="12292" max="12292" width="16" customWidth="1"/>
    <col min="12293" max="12293" width="19.140625" customWidth="1"/>
    <col min="12298" max="12298" width="17.42578125" customWidth="1"/>
    <col min="12299" max="12299" width="18" customWidth="1"/>
    <col min="12548" max="12548" width="16" customWidth="1"/>
    <col min="12549" max="12549" width="19.140625" customWidth="1"/>
    <col min="12554" max="12554" width="17.42578125" customWidth="1"/>
    <col min="12555" max="12555" width="18" customWidth="1"/>
    <col min="12804" max="12804" width="16" customWidth="1"/>
    <col min="12805" max="12805" width="19.140625" customWidth="1"/>
    <col min="12810" max="12810" width="17.42578125" customWidth="1"/>
    <col min="12811" max="12811" width="18" customWidth="1"/>
    <col min="13060" max="13060" width="16" customWidth="1"/>
    <col min="13061" max="13061" width="19.140625" customWidth="1"/>
    <col min="13066" max="13066" width="17.42578125" customWidth="1"/>
    <col min="13067" max="13067" width="18" customWidth="1"/>
    <col min="13316" max="13316" width="16" customWidth="1"/>
    <col min="13317" max="13317" width="19.140625" customWidth="1"/>
    <col min="13322" max="13322" width="17.42578125" customWidth="1"/>
    <col min="13323" max="13323" width="18" customWidth="1"/>
    <col min="13572" max="13572" width="16" customWidth="1"/>
    <col min="13573" max="13573" width="19.140625" customWidth="1"/>
    <col min="13578" max="13578" width="17.42578125" customWidth="1"/>
    <col min="13579" max="13579" width="18" customWidth="1"/>
    <col min="13828" max="13828" width="16" customWidth="1"/>
    <col min="13829" max="13829" width="19.140625" customWidth="1"/>
    <col min="13834" max="13834" width="17.42578125" customWidth="1"/>
    <col min="13835" max="13835" width="18" customWidth="1"/>
    <col min="14084" max="14084" width="16" customWidth="1"/>
    <col min="14085" max="14085" width="19.140625" customWidth="1"/>
    <col min="14090" max="14090" width="17.42578125" customWidth="1"/>
    <col min="14091" max="14091" width="18" customWidth="1"/>
    <col min="14340" max="14340" width="16" customWidth="1"/>
    <col min="14341" max="14341" width="19.140625" customWidth="1"/>
    <col min="14346" max="14346" width="17.42578125" customWidth="1"/>
    <col min="14347" max="14347" width="18" customWidth="1"/>
    <col min="14596" max="14596" width="16" customWidth="1"/>
    <col min="14597" max="14597" width="19.140625" customWidth="1"/>
    <col min="14602" max="14602" width="17.42578125" customWidth="1"/>
    <col min="14603" max="14603" width="18" customWidth="1"/>
    <col min="14852" max="14852" width="16" customWidth="1"/>
    <col min="14853" max="14853" width="19.140625" customWidth="1"/>
    <col min="14858" max="14858" width="17.42578125" customWidth="1"/>
    <col min="14859" max="14859" width="18" customWidth="1"/>
    <col min="15108" max="15108" width="16" customWidth="1"/>
    <col min="15109" max="15109" width="19.140625" customWidth="1"/>
    <col min="15114" max="15114" width="17.42578125" customWidth="1"/>
    <col min="15115" max="15115" width="18" customWidth="1"/>
    <col min="15364" max="15364" width="16" customWidth="1"/>
    <col min="15365" max="15365" width="19.140625" customWidth="1"/>
    <col min="15370" max="15370" width="17.42578125" customWidth="1"/>
    <col min="15371" max="15371" width="18" customWidth="1"/>
    <col min="15620" max="15620" width="16" customWidth="1"/>
    <col min="15621" max="15621" width="19.140625" customWidth="1"/>
    <col min="15626" max="15626" width="17.42578125" customWidth="1"/>
    <col min="15627" max="15627" width="18" customWidth="1"/>
    <col min="15876" max="15876" width="16" customWidth="1"/>
    <col min="15877" max="15877" width="19.140625" customWidth="1"/>
    <col min="15882" max="15882" width="17.42578125" customWidth="1"/>
    <col min="15883" max="15883" width="18" customWidth="1"/>
    <col min="16132" max="16132" width="16" customWidth="1"/>
    <col min="16133" max="16133" width="19.140625" customWidth="1"/>
    <col min="16138" max="16138" width="17.42578125" customWidth="1"/>
    <col min="16139" max="16139" width="18" customWidth="1"/>
  </cols>
  <sheetData>
    <row r="1" spans="1:11" x14ac:dyDescent="0.25">
      <c r="A1" s="146" t="s">
        <v>216</v>
      </c>
      <c r="B1" s="147"/>
      <c r="C1" s="147"/>
      <c r="D1" s="147"/>
    </row>
    <row r="2" spans="1:11" ht="15.75" thickBot="1" x14ac:dyDescent="0.3"/>
    <row r="3" spans="1:11" x14ac:dyDescent="0.25">
      <c r="C3" s="142" t="s">
        <v>217</v>
      </c>
      <c r="D3" s="143"/>
      <c r="H3" s="142" t="s">
        <v>218</v>
      </c>
      <c r="I3" s="143"/>
      <c r="J3" s="143"/>
    </row>
    <row r="4" spans="1:11" x14ac:dyDescent="0.25">
      <c r="A4" s="144" t="s">
        <v>233</v>
      </c>
      <c r="B4" s="144"/>
      <c r="C4" s="144"/>
      <c r="D4" s="144"/>
      <c r="E4" s="144"/>
      <c r="G4" s="145" t="s">
        <v>232</v>
      </c>
      <c r="H4" s="145"/>
      <c r="I4" s="145"/>
      <c r="J4" s="145"/>
      <c r="K4" s="145"/>
    </row>
    <row r="5" spans="1:11" x14ac:dyDescent="0.25">
      <c r="A5" s="144"/>
      <c r="B5" s="144"/>
      <c r="C5" s="144"/>
      <c r="D5" s="144"/>
      <c r="E5" s="144"/>
      <c r="G5" s="145"/>
      <c r="H5" s="145"/>
      <c r="I5" s="145"/>
      <c r="J5" s="145"/>
      <c r="K5" s="145"/>
    </row>
    <row r="6" spans="1:11" x14ac:dyDescent="0.25">
      <c r="A6" s="144"/>
      <c r="B6" s="144"/>
      <c r="C6" s="144"/>
      <c r="D6" s="144"/>
      <c r="E6" s="144"/>
      <c r="G6" s="145"/>
      <c r="H6" s="145"/>
      <c r="I6" s="145"/>
      <c r="J6" s="145"/>
      <c r="K6" s="145"/>
    </row>
    <row r="7" spans="1:11" x14ac:dyDescent="0.25">
      <c r="A7" s="144"/>
      <c r="B7" s="144"/>
      <c r="C7" s="144"/>
      <c r="D7" s="144"/>
      <c r="E7" s="144"/>
      <c r="G7" s="145"/>
      <c r="H7" s="145"/>
      <c r="I7" s="145"/>
      <c r="J7" s="145"/>
      <c r="K7" s="145"/>
    </row>
    <row r="9" spans="1:11" ht="15.75" thickBot="1" x14ac:dyDescent="0.3"/>
    <row r="10" spans="1:11" ht="45.75" customHeight="1" x14ac:dyDescent="0.25">
      <c r="A10" s="87" t="s">
        <v>225</v>
      </c>
      <c r="B10" s="87" t="s">
        <v>227</v>
      </c>
      <c r="C10" s="88" t="s">
        <v>228</v>
      </c>
      <c r="D10" s="87" t="s">
        <v>219</v>
      </c>
      <c r="E10" s="87" t="s">
        <v>220</v>
      </c>
    </row>
    <row r="11" spans="1:11" x14ac:dyDescent="0.25">
      <c r="A11" s="85" t="s">
        <v>221</v>
      </c>
      <c r="B11" s="85" t="s">
        <v>231</v>
      </c>
      <c r="C11" s="85" t="s">
        <v>231</v>
      </c>
      <c r="D11" s="85"/>
      <c r="E11" s="85"/>
    </row>
    <row r="12" spans="1:11" x14ac:dyDescent="0.25">
      <c r="A12" s="85" t="s">
        <v>222</v>
      </c>
      <c r="B12" s="85" t="s">
        <v>230</v>
      </c>
      <c r="C12" s="85" t="s">
        <v>230</v>
      </c>
      <c r="D12" s="85"/>
      <c r="E12" s="85"/>
    </row>
    <row r="13" spans="1:11" x14ac:dyDescent="0.25">
      <c r="A13" s="85" t="s">
        <v>223</v>
      </c>
      <c r="B13" s="85" t="s">
        <v>231</v>
      </c>
      <c r="C13" s="85" t="s">
        <v>230</v>
      </c>
      <c r="D13" s="85"/>
      <c r="E13" s="85"/>
    </row>
    <row r="14" spans="1:11" x14ac:dyDescent="0.25">
      <c r="A14" s="85" t="s">
        <v>229</v>
      </c>
      <c r="B14" s="85" t="s">
        <v>231</v>
      </c>
      <c r="C14" s="85" t="s">
        <v>231</v>
      </c>
      <c r="D14" s="85"/>
      <c r="E14" s="85"/>
    </row>
    <row r="15" spans="1:11" x14ac:dyDescent="0.25">
      <c r="A15" s="85" t="s">
        <v>224</v>
      </c>
      <c r="B15" s="85" t="s">
        <v>230</v>
      </c>
      <c r="C15" s="85" t="s">
        <v>231</v>
      </c>
      <c r="D15" s="85"/>
      <c r="E15" s="85"/>
    </row>
  </sheetData>
  <mergeCells count="5">
    <mergeCell ref="C3:D3"/>
    <mergeCell ref="H3:J3"/>
    <mergeCell ref="A4:E7"/>
    <mergeCell ref="G4:K7"/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3EF18-4E6B-4D04-9471-FC52CAE5B617}">
  <dimension ref="A1:R34"/>
  <sheetViews>
    <sheetView zoomScale="115" zoomScaleNormal="115" workbookViewId="0">
      <selection activeCell="A7" sqref="A7"/>
    </sheetView>
  </sheetViews>
  <sheetFormatPr baseColWidth="10" defaultRowHeight="15" x14ac:dyDescent="0.25"/>
  <cols>
    <col min="2" max="2" width="20.7109375" customWidth="1"/>
  </cols>
  <sheetData>
    <row r="1" spans="1:6" x14ac:dyDescent="0.25">
      <c r="A1" s="127" t="s">
        <v>234</v>
      </c>
      <c r="B1" s="128"/>
      <c r="C1" s="128"/>
      <c r="D1" s="128"/>
    </row>
    <row r="3" spans="1:6" x14ac:dyDescent="0.25">
      <c r="A3" s="144" t="s">
        <v>237</v>
      </c>
      <c r="B3" s="144"/>
      <c r="C3" s="144"/>
      <c r="D3" s="144"/>
      <c r="E3" s="144"/>
      <c r="F3" s="144"/>
    </row>
    <row r="4" spans="1:6" ht="42.75" customHeight="1" x14ac:dyDescent="0.25">
      <c r="A4" s="144"/>
      <c r="B4" s="144"/>
      <c r="C4" s="144"/>
      <c r="D4" s="144"/>
      <c r="E4" s="144"/>
      <c r="F4" s="144"/>
    </row>
    <row r="6" spans="1:6" ht="15.75" thickBot="1" x14ac:dyDescent="0.3"/>
    <row r="7" spans="1:6" x14ac:dyDescent="0.25">
      <c r="A7" s="87" t="s">
        <v>226</v>
      </c>
      <c r="B7" s="87" t="s">
        <v>235</v>
      </c>
    </row>
    <row r="8" spans="1:6" x14ac:dyDescent="0.25">
      <c r="A8" s="91">
        <v>25</v>
      </c>
      <c r="B8" s="85"/>
      <c r="C8" s="70" t="s">
        <v>281</v>
      </c>
    </row>
    <row r="9" spans="1:6" x14ac:dyDescent="0.25">
      <c r="A9" s="91">
        <v>2</v>
      </c>
      <c r="B9" s="85"/>
      <c r="C9" s="70"/>
    </row>
    <row r="10" spans="1:6" x14ac:dyDescent="0.25">
      <c r="A10" s="91">
        <v>20</v>
      </c>
      <c r="B10" s="85"/>
      <c r="C10" s="70"/>
    </row>
    <row r="11" spans="1:6" x14ac:dyDescent="0.25">
      <c r="A11" s="91">
        <v>77</v>
      </c>
      <c r="B11" s="85"/>
      <c r="C11" s="70"/>
    </row>
    <row r="12" spans="1:6" x14ac:dyDescent="0.25">
      <c r="A12" s="91">
        <v>63</v>
      </c>
      <c r="B12" s="85"/>
      <c r="C12" s="70"/>
    </row>
    <row r="13" spans="1:6" x14ac:dyDescent="0.25">
      <c r="A13" s="91">
        <v>65</v>
      </c>
      <c r="B13" s="85"/>
      <c r="C13" s="70"/>
    </row>
    <row r="14" spans="1:6" x14ac:dyDescent="0.25">
      <c r="A14" s="91">
        <v>29</v>
      </c>
      <c r="B14" s="85"/>
      <c r="C14" s="70"/>
    </row>
    <row r="15" spans="1:6" x14ac:dyDescent="0.25">
      <c r="A15" s="91">
        <v>30</v>
      </c>
      <c r="B15" s="85"/>
      <c r="C15" s="70"/>
    </row>
    <row r="16" spans="1:6" x14ac:dyDescent="0.25">
      <c r="A16" s="91">
        <v>77</v>
      </c>
      <c r="B16" s="85"/>
      <c r="C16" s="70"/>
    </row>
    <row r="30" spans="10:18" x14ac:dyDescent="0.25">
      <c r="J30" s="148" t="s">
        <v>236</v>
      </c>
      <c r="K30" s="149"/>
      <c r="L30" s="149"/>
      <c r="M30" s="149"/>
      <c r="N30" s="149"/>
      <c r="O30" s="149"/>
      <c r="P30" s="149"/>
      <c r="Q30" s="149"/>
      <c r="R30" s="149"/>
    </row>
    <row r="31" spans="10:18" x14ac:dyDescent="0.25">
      <c r="J31" s="149"/>
      <c r="K31" s="149"/>
      <c r="L31" s="149"/>
      <c r="M31" s="149"/>
      <c r="N31" s="149"/>
      <c r="O31" s="149"/>
      <c r="P31" s="149"/>
      <c r="Q31" s="149"/>
      <c r="R31" s="149"/>
    </row>
    <row r="32" spans="10:18" x14ac:dyDescent="0.25">
      <c r="J32" s="149"/>
      <c r="K32" s="149"/>
      <c r="L32" s="149"/>
      <c r="M32" s="149"/>
      <c r="N32" s="149"/>
      <c r="O32" s="149"/>
      <c r="P32" s="149"/>
      <c r="Q32" s="149"/>
      <c r="R32" s="149"/>
    </row>
    <row r="33" spans="10:18" x14ac:dyDescent="0.25">
      <c r="J33" s="149"/>
      <c r="K33" s="149"/>
      <c r="L33" s="149"/>
      <c r="M33" s="149"/>
      <c r="N33" s="149"/>
      <c r="O33" s="149"/>
      <c r="P33" s="149"/>
      <c r="Q33" s="149"/>
      <c r="R33" s="149"/>
    </row>
    <row r="34" spans="10:18" x14ac:dyDescent="0.25">
      <c r="J34" s="149"/>
      <c r="K34" s="149"/>
      <c r="L34" s="149"/>
      <c r="M34" s="149"/>
      <c r="N34" s="149"/>
      <c r="O34" s="149"/>
      <c r="P34" s="149"/>
      <c r="Q34" s="149"/>
      <c r="R34" s="149"/>
    </row>
  </sheetData>
  <mergeCells count="3">
    <mergeCell ref="A3:F4"/>
    <mergeCell ref="J30:R34"/>
    <mergeCell ref="A1:D1"/>
  </mergeCells>
  <hyperlinks>
    <hyperlink ref="J30" r:id="rId1" xr:uid="{3F8DB43C-E1E9-4ABA-A34B-0F04F189D4E0}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DD6E-5E8D-47C2-A055-2155D0D56B97}">
  <dimension ref="B1:O23"/>
  <sheetViews>
    <sheetView topLeftCell="C1" zoomScaleNormal="100" workbookViewId="0">
      <selection activeCell="E5" sqref="E5:H23"/>
    </sheetView>
  </sheetViews>
  <sheetFormatPr baseColWidth="10" defaultRowHeight="15" x14ac:dyDescent="0.25"/>
  <cols>
    <col min="1" max="1" width="2.140625" style="74" customWidth="1"/>
    <col min="2" max="2" width="15.5703125" style="74" customWidth="1"/>
    <col min="3" max="3" width="13.28515625" style="74" customWidth="1"/>
    <col min="4" max="4" width="14" style="77" customWidth="1"/>
    <col min="5" max="5" width="14" style="74" customWidth="1"/>
    <col min="6" max="6" width="14.28515625" style="77" customWidth="1"/>
    <col min="7" max="7" width="25" style="74" bestFit="1" customWidth="1"/>
    <col min="8" max="8" width="21.85546875" style="74" bestFit="1" customWidth="1"/>
    <col min="9" max="9" width="2.5703125" style="74" customWidth="1"/>
    <col min="10" max="12" width="11.42578125" style="74"/>
    <col min="13" max="13" width="14.85546875" style="74" customWidth="1"/>
    <col min="14" max="14" width="12.28515625" style="74" customWidth="1"/>
    <col min="15" max="15" width="15.7109375" style="74" customWidth="1"/>
    <col min="16" max="256" width="11.42578125" style="74"/>
    <col min="257" max="257" width="2.140625" style="74" customWidth="1"/>
    <col min="258" max="258" width="15.5703125" style="74" customWidth="1"/>
    <col min="259" max="259" width="6.7109375" style="74" customWidth="1"/>
    <col min="260" max="260" width="8.5703125" style="74" customWidth="1"/>
    <col min="261" max="261" width="12" style="74" customWidth="1"/>
    <col min="262" max="262" width="14.28515625" style="74" customWidth="1"/>
    <col min="263" max="263" width="16.7109375" style="74" customWidth="1"/>
    <col min="264" max="264" width="18" style="74" customWidth="1"/>
    <col min="265" max="265" width="2.5703125" style="74" customWidth="1"/>
    <col min="266" max="268" width="11.42578125" style="74"/>
    <col min="269" max="269" width="14.85546875" style="74" customWidth="1"/>
    <col min="270" max="270" width="12.28515625" style="74" customWidth="1"/>
    <col min="271" max="271" width="15.7109375" style="74" customWidth="1"/>
    <col min="272" max="512" width="11.42578125" style="74"/>
    <col min="513" max="513" width="2.140625" style="74" customWidth="1"/>
    <col min="514" max="514" width="15.5703125" style="74" customWidth="1"/>
    <col min="515" max="515" width="6.7109375" style="74" customWidth="1"/>
    <col min="516" max="516" width="8.5703125" style="74" customWidth="1"/>
    <col min="517" max="517" width="12" style="74" customWidth="1"/>
    <col min="518" max="518" width="14.28515625" style="74" customWidth="1"/>
    <col min="519" max="519" width="16.7109375" style="74" customWidth="1"/>
    <col min="520" max="520" width="18" style="74" customWidth="1"/>
    <col min="521" max="521" width="2.5703125" style="74" customWidth="1"/>
    <col min="522" max="524" width="11.42578125" style="74"/>
    <col min="525" max="525" width="14.85546875" style="74" customWidth="1"/>
    <col min="526" max="526" width="12.28515625" style="74" customWidth="1"/>
    <col min="527" max="527" width="15.7109375" style="74" customWidth="1"/>
    <col min="528" max="768" width="11.42578125" style="74"/>
    <col min="769" max="769" width="2.140625" style="74" customWidth="1"/>
    <col min="770" max="770" width="15.5703125" style="74" customWidth="1"/>
    <col min="771" max="771" width="6.7109375" style="74" customWidth="1"/>
    <col min="772" max="772" width="8.5703125" style="74" customWidth="1"/>
    <col min="773" max="773" width="12" style="74" customWidth="1"/>
    <col min="774" max="774" width="14.28515625" style="74" customWidth="1"/>
    <col min="775" max="775" width="16.7109375" style="74" customWidth="1"/>
    <col min="776" max="776" width="18" style="74" customWidth="1"/>
    <col min="777" max="777" width="2.5703125" style="74" customWidth="1"/>
    <col min="778" max="780" width="11.42578125" style="74"/>
    <col min="781" max="781" width="14.85546875" style="74" customWidth="1"/>
    <col min="782" max="782" width="12.28515625" style="74" customWidth="1"/>
    <col min="783" max="783" width="15.7109375" style="74" customWidth="1"/>
    <col min="784" max="1024" width="11.42578125" style="74"/>
    <col min="1025" max="1025" width="2.140625" style="74" customWidth="1"/>
    <col min="1026" max="1026" width="15.5703125" style="74" customWidth="1"/>
    <col min="1027" max="1027" width="6.7109375" style="74" customWidth="1"/>
    <col min="1028" max="1028" width="8.5703125" style="74" customWidth="1"/>
    <col min="1029" max="1029" width="12" style="74" customWidth="1"/>
    <col min="1030" max="1030" width="14.28515625" style="74" customWidth="1"/>
    <col min="1031" max="1031" width="16.7109375" style="74" customWidth="1"/>
    <col min="1032" max="1032" width="18" style="74" customWidth="1"/>
    <col min="1033" max="1033" width="2.5703125" style="74" customWidth="1"/>
    <col min="1034" max="1036" width="11.42578125" style="74"/>
    <col min="1037" max="1037" width="14.85546875" style="74" customWidth="1"/>
    <col min="1038" max="1038" width="12.28515625" style="74" customWidth="1"/>
    <col min="1039" max="1039" width="15.7109375" style="74" customWidth="1"/>
    <col min="1040" max="1280" width="11.42578125" style="74"/>
    <col min="1281" max="1281" width="2.140625" style="74" customWidth="1"/>
    <col min="1282" max="1282" width="15.5703125" style="74" customWidth="1"/>
    <col min="1283" max="1283" width="6.7109375" style="74" customWidth="1"/>
    <col min="1284" max="1284" width="8.5703125" style="74" customWidth="1"/>
    <col min="1285" max="1285" width="12" style="74" customWidth="1"/>
    <col min="1286" max="1286" width="14.28515625" style="74" customWidth="1"/>
    <col min="1287" max="1287" width="16.7109375" style="74" customWidth="1"/>
    <col min="1288" max="1288" width="18" style="74" customWidth="1"/>
    <col min="1289" max="1289" width="2.5703125" style="74" customWidth="1"/>
    <col min="1290" max="1292" width="11.42578125" style="74"/>
    <col min="1293" max="1293" width="14.85546875" style="74" customWidth="1"/>
    <col min="1294" max="1294" width="12.28515625" style="74" customWidth="1"/>
    <col min="1295" max="1295" width="15.7109375" style="74" customWidth="1"/>
    <col min="1296" max="1536" width="11.42578125" style="74"/>
    <col min="1537" max="1537" width="2.140625" style="74" customWidth="1"/>
    <col min="1538" max="1538" width="15.5703125" style="74" customWidth="1"/>
    <col min="1539" max="1539" width="6.7109375" style="74" customWidth="1"/>
    <col min="1540" max="1540" width="8.5703125" style="74" customWidth="1"/>
    <col min="1541" max="1541" width="12" style="74" customWidth="1"/>
    <col min="1542" max="1542" width="14.28515625" style="74" customWidth="1"/>
    <col min="1543" max="1543" width="16.7109375" style="74" customWidth="1"/>
    <col min="1544" max="1544" width="18" style="74" customWidth="1"/>
    <col min="1545" max="1545" width="2.5703125" style="74" customWidth="1"/>
    <col min="1546" max="1548" width="11.42578125" style="74"/>
    <col min="1549" max="1549" width="14.85546875" style="74" customWidth="1"/>
    <col min="1550" max="1550" width="12.28515625" style="74" customWidth="1"/>
    <col min="1551" max="1551" width="15.7109375" style="74" customWidth="1"/>
    <col min="1552" max="1792" width="11.42578125" style="74"/>
    <col min="1793" max="1793" width="2.140625" style="74" customWidth="1"/>
    <col min="1794" max="1794" width="15.5703125" style="74" customWidth="1"/>
    <col min="1795" max="1795" width="6.7109375" style="74" customWidth="1"/>
    <col min="1796" max="1796" width="8.5703125" style="74" customWidth="1"/>
    <col min="1797" max="1797" width="12" style="74" customWidth="1"/>
    <col min="1798" max="1798" width="14.28515625" style="74" customWidth="1"/>
    <col min="1799" max="1799" width="16.7109375" style="74" customWidth="1"/>
    <col min="1800" max="1800" width="18" style="74" customWidth="1"/>
    <col min="1801" max="1801" width="2.5703125" style="74" customWidth="1"/>
    <col min="1802" max="1804" width="11.42578125" style="74"/>
    <col min="1805" max="1805" width="14.85546875" style="74" customWidth="1"/>
    <col min="1806" max="1806" width="12.28515625" style="74" customWidth="1"/>
    <col min="1807" max="1807" width="15.7109375" style="74" customWidth="1"/>
    <col min="1808" max="2048" width="11.42578125" style="74"/>
    <col min="2049" max="2049" width="2.140625" style="74" customWidth="1"/>
    <col min="2050" max="2050" width="15.5703125" style="74" customWidth="1"/>
    <col min="2051" max="2051" width="6.7109375" style="74" customWidth="1"/>
    <col min="2052" max="2052" width="8.5703125" style="74" customWidth="1"/>
    <col min="2053" max="2053" width="12" style="74" customWidth="1"/>
    <col min="2054" max="2054" width="14.28515625" style="74" customWidth="1"/>
    <col min="2055" max="2055" width="16.7109375" style="74" customWidth="1"/>
    <col min="2056" max="2056" width="18" style="74" customWidth="1"/>
    <col min="2057" max="2057" width="2.5703125" style="74" customWidth="1"/>
    <col min="2058" max="2060" width="11.42578125" style="74"/>
    <col min="2061" max="2061" width="14.85546875" style="74" customWidth="1"/>
    <col min="2062" max="2062" width="12.28515625" style="74" customWidth="1"/>
    <col min="2063" max="2063" width="15.7109375" style="74" customWidth="1"/>
    <col min="2064" max="2304" width="11.42578125" style="74"/>
    <col min="2305" max="2305" width="2.140625" style="74" customWidth="1"/>
    <col min="2306" max="2306" width="15.5703125" style="74" customWidth="1"/>
    <col min="2307" max="2307" width="6.7109375" style="74" customWidth="1"/>
    <col min="2308" max="2308" width="8.5703125" style="74" customWidth="1"/>
    <col min="2309" max="2309" width="12" style="74" customWidth="1"/>
    <col min="2310" max="2310" width="14.28515625" style="74" customWidth="1"/>
    <col min="2311" max="2311" width="16.7109375" style="74" customWidth="1"/>
    <col min="2312" max="2312" width="18" style="74" customWidth="1"/>
    <col min="2313" max="2313" width="2.5703125" style="74" customWidth="1"/>
    <col min="2314" max="2316" width="11.42578125" style="74"/>
    <col min="2317" max="2317" width="14.85546875" style="74" customWidth="1"/>
    <col min="2318" max="2318" width="12.28515625" style="74" customWidth="1"/>
    <col min="2319" max="2319" width="15.7109375" style="74" customWidth="1"/>
    <col min="2320" max="2560" width="11.42578125" style="74"/>
    <col min="2561" max="2561" width="2.140625" style="74" customWidth="1"/>
    <col min="2562" max="2562" width="15.5703125" style="74" customWidth="1"/>
    <col min="2563" max="2563" width="6.7109375" style="74" customWidth="1"/>
    <col min="2564" max="2564" width="8.5703125" style="74" customWidth="1"/>
    <col min="2565" max="2565" width="12" style="74" customWidth="1"/>
    <col min="2566" max="2566" width="14.28515625" style="74" customWidth="1"/>
    <col min="2567" max="2567" width="16.7109375" style="74" customWidth="1"/>
    <col min="2568" max="2568" width="18" style="74" customWidth="1"/>
    <col min="2569" max="2569" width="2.5703125" style="74" customWidth="1"/>
    <col min="2570" max="2572" width="11.42578125" style="74"/>
    <col min="2573" max="2573" width="14.85546875" style="74" customWidth="1"/>
    <col min="2574" max="2574" width="12.28515625" style="74" customWidth="1"/>
    <col min="2575" max="2575" width="15.7109375" style="74" customWidth="1"/>
    <col min="2576" max="2816" width="11.42578125" style="74"/>
    <col min="2817" max="2817" width="2.140625" style="74" customWidth="1"/>
    <col min="2818" max="2818" width="15.5703125" style="74" customWidth="1"/>
    <col min="2819" max="2819" width="6.7109375" style="74" customWidth="1"/>
    <col min="2820" max="2820" width="8.5703125" style="74" customWidth="1"/>
    <col min="2821" max="2821" width="12" style="74" customWidth="1"/>
    <col min="2822" max="2822" width="14.28515625" style="74" customWidth="1"/>
    <col min="2823" max="2823" width="16.7109375" style="74" customWidth="1"/>
    <col min="2824" max="2824" width="18" style="74" customWidth="1"/>
    <col min="2825" max="2825" width="2.5703125" style="74" customWidth="1"/>
    <col min="2826" max="2828" width="11.42578125" style="74"/>
    <col min="2829" max="2829" width="14.85546875" style="74" customWidth="1"/>
    <col min="2830" max="2830" width="12.28515625" style="74" customWidth="1"/>
    <col min="2831" max="2831" width="15.7109375" style="74" customWidth="1"/>
    <col min="2832" max="3072" width="11.42578125" style="74"/>
    <col min="3073" max="3073" width="2.140625" style="74" customWidth="1"/>
    <col min="3074" max="3074" width="15.5703125" style="74" customWidth="1"/>
    <col min="3075" max="3075" width="6.7109375" style="74" customWidth="1"/>
    <col min="3076" max="3076" width="8.5703125" style="74" customWidth="1"/>
    <col min="3077" max="3077" width="12" style="74" customWidth="1"/>
    <col min="3078" max="3078" width="14.28515625" style="74" customWidth="1"/>
    <col min="3079" max="3079" width="16.7109375" style="74" customWidth="1"/>
    <col min="3080" max="3080" width="18" style="74" customWidth="1"/>
    <col min="3081" max="3081" width="2.5703125" style="74" customWidth="1"/>
    <col min="3082" max="3084" width="11.42578125" style="74"/>
    <col min="3085" max="3085" width="14.85546875" style="74" customWidth="1"/>
    <col min="3086" max="3086" width="12.28515625" style="74" customWidth="1"/>
    <col min="3087" max="3087" width="15.7109375" style="74" customWidth="1"/>
    <col min="3088" max="3328" width="11.42578125" style="74"/>
    <col min="3329" max="3329" width="2.140625" style="74" customWidth="1"/>
    <col min="3330" max="3330" width="15.5703125" style="74" customWidth="1"/>
    <col min="3331" max="3331" width="6.7109375" style="74" customWidth="1"/>
    <col min="3332" max="3332" width="8.5703125" style="74" customWidth="1"/>
    <col min="3333" max="3333" width="12" style="74" customWidth="1"/>
    <col min="3334" max="3334" width="14.28515625" style="74" customWidth="1"/>
    <col min="3335" max="3335" width="16.7109375" style="74" customWidth="1"/>
    <col min="3336" max="3336" width="18" style="74" customWidth="1"/>
    <col min="3337" max="3337" width="2.5703125" style="74" customWidth="1"/>
    <col min="3338" max="3340" width="11.42578125" style="74"/>
    <col min="3341" max="3341" width="14.85546875" style="74" customWidth="1"/>
    <col min="3342" max="3342" width="12.28515625" style="74" customWidth="1"/>
    <col min="3343" max="3343" width="15.7109375" style="74" customWidth="1"/>
    <col min="3344" max="3584" width="11.42578125" style="74"/>
    <col min="3585" max="3585" width="2.140625" style="74" customWidth="1"/>
    <col min="3586" max="3586" width="15.5703125" style="74" customWidth="1"/>
    <col min="3587" max="3587" width="6.7109375" style="74" customWidth="1"/>
    <col min="3588" max="3588" width="8.5703125" style="74" customWidth="1"/>
    <col min="3589" max="3589" width="12" style="74" customWidth="1"/>
    <col min="3590" max="3590" width="14.28515625" style="74" customWidth="1"/>
    <col min="3591" max="3591" width="16.7109375" style="74" customWidth="1"/>
    <col min="3592" max="3592" width="18" style="74" customWidth="1"/>
    <col min="3593" max="3593" width="2.5703125" style="74" customWidth="1"/>
    <col min="3594" max="3596" width="11.42578125" style="74"/>
    <col min="3597" max="3597" width="14.85546875" style="74" customWidth="1"/>
    <col min="3598" max="3598" width="12.28515625" style="74" customWidth="1"/>
    <col min="3599" max="3599" width="15.7109375" style="74" customWidth="1"/>
    <col min="3600" max="3840" width="11.42578125" style="74"/>
    <col min="3841" max="3841" width="2.140625" style="74" customWidth="1"/>
    <col min="3842" max="3842" width="15.5703125" style="74" customWidth="1"/>
    <col min="3843" max="3843" width="6.7109375" style="74" customWidth="1"/>
    <col min="3844" max="3844" width="8.5703125" style="74" customWidth="1"/>
    <col min="3845" max="3845" width="12" style="74" customWidth="1"/>
    <col min="3846" max="3846" width="14.28515625" style="74" customWidth="1"/>
    <col min="3847" max="3847" width="16.7109375" style="74" customWidth="1"/>
    <col min="3848" max="3848" width="18" style="74" customWidth="1"/>
    <col min="3849" max="3849" width="2.5703125" style="74" customWidth="1"/>
    <col min="3850" max="3852" width="11.42578125" style="74"/>
    <col min="3853" max="3853" width="14.85546875" style="74" customWidth="1"/>
    <col min="3854" max="3854" width="12.28515625" style="74" customWidth="1"/>
    <col min="3855" max="3855" width="15.7109375" style="74" customWidth="1"/>
    <col min="3856" max="4096" width="11.42578125" style="74"/>
    <col min="4097" max="4097" width="2.140625" style="74" customWidth="1"/>
    <col min="4098" max="4098" width="15.5703125" style="74" customWidth="1"/>
    <col min="4099" max="4099" width="6.7109375" style="74" customWidth="1"/>
    <col min="4100" max="4100" width="8.5703125" style="74" customWidth="1"/>
    <col min="4101" max="4101" width="12" style="74" customWidth="1"/>
    <col min="4102" max="4102" width="14.28515625" style="74" customWidth="1"/>
    <col min="4103" max="4103" width="16.7109375" style="74" customWidth="1"/>
    <col min="4104" max="4104" width="18" style="74" customWidth="1"/>
    <col min="4105" max="4105" width="2.5703125" style="74" customWidth="1"/>
    <col min="4106" max="4108" width="11.42578125" style="74"/>
    <col min="4109" max="4109" width="14.85546875" style="74" customWidth="1"/>
    <col min="4110" max="4110" width="12.28515625" style="74" customWidth="1"/>
    <col min="4111" max="4111" width="15.7109375" style="74" customWidth="1"/>
    <col min="4112" max="4352" width="11.42578125" style="74"/>
    <col min="4353" max="4353" width="2.140625" style="74" customWidth="1"/>
    <col min="4354" max="4354" width="15.5703125" style="74" customWidth="1"/>
    <col min="4355" max="4355" width="6.7109375" style="74" customWidth="1"/>
    <col min="4356" max="4356" width="8.5703125" style="74" customWidth="1"/>
    <col min="4357" max="4357" width="12" style="74" customWidth="1"/>
    <col min="4358" max="4358" width="14.28515625" style="74" customWidth="1"/>
    <col min="4359" max="4359" width="16.7109375" style="74" customWidth="1"/>
    <col min="4360" max="4360" width="18" style="74" customWidth="1"/>
    <col min="4361" max="4361" width="2.5703125" style="74" customWidth="1"/>
    <col min="4362" max="4364" width="11.42578125" style="74"/>
    <col min="4365" max="4365" width="14.85546875" style="74" customWidth="1"/>
    <col min="4366" max="4366" width="12.28515625" style="74" customWidth="1"/>
    <col min="4367" max="4367" width="15.7109375" style="74" customWidth="1"/>
    <col min="4368" max="4608" width="11.42578125" style="74"/>
    <col min="4609" max="4609" width="2.140625" style="74" customWidth="1"/>
    <col min="4610" max="4610" width="15.5703125" style="74" customWidth="1"/>
    <col min="4611" max="4611" width="6.7109375" style="74" customWidth="1"/>
    <col min="4612" max="4612" width="8.5703125" style="74" customWidth="1"/>
    <col min="4613" max="4613" width="12" style="74" customWidth="1"/>
    <col min="4614" max="4614" width="14.28515625" style="74" customWidth="1"/>
    <col min="4615" max="4615" width="16.7109375" style="74" customWidth="1"/>
    <col min="4616" max="4616" width="18" style="74" customWidth="1"/>
    <col min="4617" max="4617" width="2.5703125" style="74" customWidth="1"/>
    <col min="4618" max="4620" width="11.42578125" style="74"/>
    <col min="4621" max="4621" width="14.85546875" style="74" customWidth="1"/>
    <col min="4622" max="4622" width="12.28515625" style="74" customWidth="1"/>
    <col min="4623" max="4623" width="15.7109375" style="74" customWidth="1"/>
    <col min="4624" max="4864" width="11.42578125" style="74"/>
    <col min="4865" max="4865" width="2.140625" style="74" customWidth="1"/>
    <col min="4866" max="4866" width="15.5703125" style="74" customWidth="1"/>
    <col min="4867" max="4867" width="6.7109375" style="74" customWidth="1"/>
    <col min="4868" max="4868" width="8.5703125" style="74" customWidth="1"/>
    <col min="4869" max="4869" width="12" style="74" customWidth="1"/>
    <col min="4870" max="4870" width="14.28515625" style="74" customWidth="1"/>
    <col min="4871" max="4871" width="16.7109375" style="74" customWidth="1"/>
    <col min="4872" max="4872" width="18" style="74" customWidth="1"/>
    <col min="4873" max="4873" width="2.5703125" style="74" customWidth="1"/>
    <col min="4874" max="4876" width="11.42578125" style="74"/>
    <col min="4877" max="4877" width="14.85546875" style="74" customWidth="1"/>
    <col min="4878" max="4878" width="12.28515625" style="74" customWidth="1"/>
    <col min="4879" max="4879" width="15.7109375" style="74" customWidth="1"/>
    <col min="4880" max="5120" width="11.42578125" style="74"/>
    <col min="5121" max="5121" width="2.140625" style="74" customWidth="1"/>
    <col min="5122" max="5122" width="15.5703125" style="74" customWidth="1"/>
    <col min="5123" max="5123" width="6.7109375" style="74" customWidth="1"/>
    <col min="5124" max="5124" width="8.5703125" style="74" customWidth="1"/>
    <col min="5125" max="5125" width="12" style="74" customWidth="1"/>
    <col min="5126" max="5126" width="14.28515625" style="74" customWidth="1"/>
    <col min="5127" max="5127" width="16.7109375" style="74" customWidth="1"/>
    <col min="5128" max="5128" width="18" style="74" customWidth="1"/>
    <col min="5129" max="5129" width="2.5703125" style="74" customWidth="1"/>
    <col min="5130" max="5132" width="11.42578125" style="74"/>
    <col min="5133" max="5133" width="14.85546875" style="74" customWidth="1"/>
    <col min="5134" max="5134" width="12.28515625" style="74" customWidth="1"/>
    <col min="5135" max="5135" width="15.7109375" style="74" customWidth="1"/>
    <col min="5136" max="5376" width="11.42578125" style="74"/>
    <col min="5377" max="5377" width="2.140625" style="74" customWidth="1"/>
    <col min="5378" max="5378" width="15.5703125" style="74" customWidth="1"/>
    <col min="5379" max="5379" width="6.7109375" style="74" customWidth="1"/>
    <col min="5380" max="5380" width="8.5703125" style="74" customWidth="1"/>
    <col min="5381" max="5381" width="12" style="74" customWidth="1"/>
    <col min="5382" max="5382" width="14.28515625" style="74" customWidth="1"/>
    <col min="5383" max="5383" width="16.7109375" style="74" customWidth="1"/>
    <col min="5384" max="5384" width="18" style="74" customWidth="1"/>
    <col min="5385" max="5385" width="2.5703125" style="74" customWidth="1"/>
    <col min="5386" max="5388" width="11.42578125" style="74"/>
    <col min="5389" max="5389" width="14.85546875" style="74" customWidth="1"/>
    <col min="5390" max="5390" width="12.28515625" style="74" customWidth="1"/>
    <col min="5391" max="5391" width="15.7109375" style="74" customWidth="1"/>
    <col min="5392" max="5632" width="11.42578125" style="74"/>
    <col min="5633" max="5633" width="2.140625" style="74" customWidth="1"/>
    <col min="5634" max="5634" width="15.5703125" style="74" customWidth="1"/>
    <col min="5635" max="5635" width="6.7109375" style="74" customWidth="1"/>
    <col min="5636" max="5636" width="8.5703125" style="74" customWidth="1"/>
    <col min="5637" max="5637" width="12" style="74" customWidth="1"/>
    <col min="5638" max="5638" width="14.28515625" style="74" customWidth="1"/>
    <col min="5639" max="5639" width="16.7109375" style="74" customWidth="1"/>
    <col min="5640" max="5640" width="18" style="74" customWidth="1"/>
    <col min="5641" max="5641" width="2.5703125" style="74" customWidth="1"/>
    <col min="5642" max="5644" width="11.42578125" style="74"/>
    <col min="5645" max="5645" width="14.85546875" style="74" customWidth="1"/>
    <col min="5646" max="5646" width="12.28515625" style="74" customWidth="1"/>
    <col min="5647" max="5647" width="15.7109375" style="74" customWidth="1"/>
    <col min="5648" max="5888" width="11.42578125" style="74"/>
    <col min="5889" max="5889" width="2.140625" style="74" customWidth="1"/>
    <col min="5890" max="5890" width="15.5703125" style="74" customWidth="1"/>
    <col min="5891" max="5891" width="6.7109375" style="74" customWidth="1"/>
    <col min="5892" max="5892" width="8.5703125" style="74" customWidth="1"/>
    <col min="5893" max="5893" width="12" style="74" customWidth="1"/>
    <col min="5894" max="5894" width="14.28515625" style="74" customWidth="1"/>
    <col min="5895" max="5895" width="16.7109375" style="74" customWidth="1"/>
    <col min="5896" max="5896" width="18" style="74" customWidth="1"/>
    <col min="5897" max="5897" width="2.5703125" style="74" customWidth="1"/>
    <col min="5898" max="5900" width="11.42578125" style="74"/>
    <col min="5901" max="5901" width="14.85546875" style="74" customWidth="1"/>
    <col min="5902" max="5902" width="12.28515625" style="74" customWidth="1"/>
    <col min="5903" max="5903" width="15.7109375" style="74" customWidth="1"/>
    <col min="5904" max="6144" width="11.42578125" style="74"/>
    <col min="6145" max="6145" width="2.140625" style="74" customWidth="1"/>
    <col min="6146" max="6146" width="15.5703125" style="74" customWidth="1"/>
    <col min="6147" max="6147" width="6.7109375" style="74" customWidth="1"/>
    <col min="6148" max="6148" width="8.5703125" style="74" customWidth="1"/>
    <col min="6149" max="6149" width="12" style="74" customWidth="1"/>
    <col min="6150" max="6150" width="14.28515625" style="74" customWidth="1"/>
    <col min="6151" max="6151" width="16.7109375" style="74" customWidth="1"/>
    <col min="6152" max="6152" width="18" style="74" customWidth="1"/>
    <col min="6153" max="6153" width="2.5703125" style="74" customWidth="1"/>
    <col min="6154" max="6156" width="11.42578125" style="74"/>
    <col min="6157" max="6157" width="14.85546875" style="74" customWidth="1"/>
    <col min="6158" max="6158" width="12.28515625" style="74" customWidth="1"/>
    <col min="6159" max="6159" width="15.7109375" style="74" customWidth="1"/>
    <col min="6160" max="6400" width="11.42578125" style="74"/>
    <col min="6401" max="6401" width="2.140625" style="74" customWidth="1"/>
    <col min="6402" max="6402" width="15.5703125" style="74" customWidth="1"/>
    <col min="6403" max="6403" width="6.7109375" style="74" customWidth="1"/>
    <col min="6404" max="6404" width="8.5703125" style="74" customWidth="1"/>
    <col min="6405" max="6405" width="12" style="74" customWidth="1"/>
    <col min="6406" max="6406" width="14.28515625" style="74" customWidth="1"/>
    <col min="6407" max="6407" width="16.7109375" style="74" customWidth="1"/>
    <col min="6408" max="6408" width="18" style="74" customWidth="1"/>
    <col min="6409" max="6409" width="2.5703125" style="74" customWidth="1"/>
    <col min="6410" max="6412" width="11.42578125" style="74"/>
    <col min="6413" max="6413" width="14.85546875" style="74" customWidth="1"/>
    <col min="6414" max="6414" width="12.28515625" style="74" customWidth="1"/>
    <col min="6415" max="6415" width="15.7109375" style="74" customWidth="1"/>
    <col min="6416" max="6656" width="11.42578125" style="74"/>
    <col min="6657" max="6657" width="2.140625" style="74" customWidth="1"/>
    <col min="6658" max="6658" width="15.5703125" style="74" customWidth="1"/>
    <col min="6659" max="6659" width="6.7109375" style="74" customWidth="1"/>
    <col min="6660" max="6660" width="8.5703125" style="74" customWidth="1"/>
    <col min="6661" max="6661" width="12" style="74" customWidth="1"/>
    <col min="6662" max="6662" width="14.28515625" style="74" customWidth="1"/>
    <col min="6663" max="6663" width="16.7109375" style="74" customWidth="1"/>
    <col min="6664" max="6664" width="18" style="74" customWidth="1"/>
    <col min="6665" max="6665" width="2.5703125" style="74" customWidth="1"/>
    <col min="6666" max="6668" width="11.42578125" style="74"/>
    <col min="6669" max="6669" width="14.85546875" style="74" customWidth="1"/>
    <col min="6670" max="6670" width="12.28515625" style="74" customWidth="1"/>
    <col min="6671" max="6671" width="15.7109375" style="74" customWidth="1"/>
    <col min="6672" max="6912" width="11.42578125" style="74"/>
    <col min="6913" max="6913" width="2.140625" style="74" customWidth="1"/>
    <col min="6914" max="6914" width="15.5703125" style="74" customWidth="1"/>
    <col min="6915" max="6915" width="6.7109375" style="74" customWidth="1"/>
    <col min="6916" max="6916" width="8.5703125" style="74" customWidth="1"/>
    <col min="6917" max="6917" width="12" style="74" customWidth="1"/>
    <col min="6918" max="6918" width="14.28515625" style="74" customWidth="1"/>
    <col min="6919" max="6919" width="16.7109375" style="74" customWidth="1"/>
    <col min="6920" max="6920" width="18" style="74" customWidth="1"/>
    <col min="6921" max="6921" width="2.5703125" style="74" customWidth="1"/>
    <col min="6922" max="6924" width="11.42578125" style="74"/>
    <col min="6925" max="6925" width="14.85546875" style="74" customWidth="1"/>
    <col min="6926" max="6926" width="12.28515625" style="74" customWidth="1"/>
    <col min="6927" max="6927" width="15.7109375" style="74" customWidth="1"/>
    <col min="6928" max="7168" width="11.42578125" style="74"/>
    <col min="7169" max="7169" width="2.140625" style="74" customWidth="1"/>
    <col min="7170" max="7170" width="15.5703125" style="74" customWidth="1"/>
    <col min="7171" max="7171" width="6.7109375" style="74" customWidth="1"/>
    <col min="7172" max="7172" width="8.5703125" style="74" customWidth="1"/>
    <col min="7173" max="7173" width="12" style="74" customWidth="1"/>
    <col min="7174" max="7174" width="14.28515625" style="74" customWidth="1"/>
    <col min="7175" max="7175" width="16.7109375" style="74" customWidth="1"/>
    <col min="7176" max="7176" width="18" style="74" customWidth="1"/>
    <col min="7177" max="7177" width="2.5703125" style="74" customWidth="1"/>
    <col min="7178" max="7180" width="11.42578125" style="74"/>
    <col min="7181" max="7181" width="14.85546875" style="74" customWidth="1"/>
    <col min="7182" max="7182" width="12.28515625" style="74" customWidth="1"/>
    <col min="7183" max="7183" width="15.7109375" style="74" customWidth="1"/>
    <col min="7184" max="7424" width="11.42578125" style="74"/>
    <col min="7425" max="7425" width="2.140625" style="74" customWidth="1"/>
    <col min="7426" max="7426" width="15.5703125" style="74" customWidth="1"/>
    <col min="7427" max="7427" width="6.7109375" style="74" customWidth="1"/>
    <col min="7428" max="7428" width="8.5703125" style="74" customWidth="1"/>
    <col min="7429" max="7429" width="12" style="74" customWidth="1"/>
    <col min="7430" max="7430" width="14.28515625" style="74" customWidth="1"/>
    <col min="7431" max="7431" width="16.7109375" style="74" customWidth="1"/>
    <col min="7432" max="7432" width="18" style="74" customWidth="1"/>
    <col min="7433" max="7433" width="2.5703125" style="74" customWidth="1"/>
    <col min="7434" max="7436" width="11.42578125" style="74"/>
    <col min="7437" max="7437" width="14.85546875" style="74" customWidth="1"/>
    <col min="7438" max="7438" width="12.28515625" style="74" customWidth="1"/>
    <col min="7439" max="7439" width="15.7109375" style="74" customWidth="1"/>
    <col min="7440" max="7680" width="11.42578125" style="74"/>
    <col min="7681" max="7681" width="2.140625" style="74" customWidth="1"/>
    <col min="7682" max="7682" width="15.5703125" style="74" customWidth="1"/>
    <col min="7683" max="7683" width="6.7109375" style="74" customWidth="1"/>
    <col min="7684" max="7684" width="8.5703125" style="74" customWidth="1"/>
    <col min="7685" max="7685" width="12" style="74" customWidth="1"/>
    <col min="7686" max="7686" width="14.28515625" style="74" customWidth="1"/>
    <col min="7687" max="7687" width="16.7109375" style="74" customWidth="1"/>
    <col min="7688" max="7688" width="18" style="74" customWidth="1"/>
    <col min="7689" max="7689" width="2.5703125" style="74" customWidth="1"/>
    <col min="7690" max="7692" width="11.42578125" style="74"/>
    <col min="7693" max="7693" width="14.85546875" style="74" customWidth="1"/>
    <col min="7694" max="7694" width="12.28515625" style="74" customWidth="1"/>
    <col min="7695" max="7695" width="15.7109375" style="74" customWidth="1"/>
    <col min="7696" max="7936" width="11.42578125" style="74"/>
    <col min="7937" max="7937" width="2.140625" style="74" customWidth="1"/>
    <col min="7938" max="7938" width="15.5703125" style="74" customWidth="1"/>
    <col min="7939" max="7939" width="6.7109375" style="74" customWidth="1"/>
    <col min="7940" max="7940" width="8.5703125" style="74" customWidth="1"/>
    <col min="7941" max="7941" width="12" style="74" customWidth="1"/>
    <col min="7942" max="7942" width="14.28515625" style="74" customWidth="1"/>
    <col min="7943" max="7943" width="16.7109375" style="74" customWidth="1"/>
    <col min="7944" max="7944" width="18" style="74" customWidth="1"/>
    <col min="7945" max="7945" width="2.5703125" style="74" customWidth="1"/>
    <col min="7946" max="7948" width="11.42578125" style="74"/>
    <col min="7949" max="7949" width="14.85546875" style="74" customWidth="1"/>
    <col min="7950" max="7950" width="12.28515625" style="74" customWidth="1"/>
    <col min="7951" max="7951" width="15.7109375" style="74" customWidth="1"/>
    <col min="7952" max="8192" width="11.42578125" style="74"/>
    <col min="8193" max="8193" width="2.140625" style="74" customWidth="1"/>
    <col min="8194" max="8194" width="15.5703125" style="74" customWidth="1"/>
    <col min="8195" max="8195" width="6.7109375" style="74" customWidth="1"/>
    <col min="8196" max="8196" width="8.5703125" style="74" customWidth="1"/>
    <col min="8197" max="8197" width="12" style="74" customWidth="1"/>
    <col min="8198" max="8198" width="14.28515625" style="74" customWidth="1"/>
    <col min="8199" max="8199" width="16.7109375" style="74" customWidth="1"/>
    <col min="8200" max="8200" width="18" style="74" customWidth="1"/>
    <col min="8201" max="8201" width="2.5703125" style="74" customWidth="1"/>
    <col min="8202" max="8204" width="11.42578125" style="74"/>
    <col min="8205" max="8205" width="14.85546875" style="74" customWidth="1"/>
    <col min="8206" max="8206" width="12.28515625" style="74" customWidth="1"/>
    <col min="8207" max="8207" width="15.7109375" style="74" customWidth="1"/>
    <col min="8208" max="8448" width="11.42578125" style="74"/>
    <col min="8449" max="8449" width="2.140625" style="74" customWidth="1"/>
    <col min="8450" max="8450" width="15.5703125" style="74" customWidth="1"/>
    <col min="8451" max="8451" width="6.7109375" style="74" customWidth="1"/>
    <col min="8452" max="8452" width="8.5703125" style="74" customWidth="1"/>
    <col min="8453" max="8453" width="12" style="74" customWidth="1"/>
    <col min="8454" max="8454" width="14.28515625" style="74" customWidth="1"/>
    <col min="8455" max="8455" width="16.7109375" style="74" customWidth="1"/>
    <col min="8456" max="8456" width="18" style="74" customWidth="1"/>
    <col min="8457" max="8457" width="2.5703125" style="74" customWidth="1"/>
    <col min="8458" max="8460" width="11.42578125" style="74"/>
    <col min="8461" max="8461" width="14.85546875" style="74" customWidth="1"/>
    <col min="8462" max="8462" width="12.28515625" style="74" customWidth="1"/>
    <col min="8463" max="8463" width="15.7109375" style="74" customWidth="1"/>
    <col min="8464" max="8704" width="11.42578125" style="74"/>
    <col min="8705" max="8705" width="2.140625" style="74" customWidth="1"/>
    <col min="8706" max="8706" width="15.5703125" style="74" customWidth="1"/>
    <col min="8707" max="8707" width="6.7109375" style="74" customWidth="1"/>
    <col min="8708" max="8708" width="8.5703125" style="74" customWidth="1"/>
    <col min="8709" max="8709" width="12" style="74" customWidth="1"/>
    <col min="8710" max="8710" width="14.28515625" style="74" customWidth="1"/>
    <col min="8711" max="8711" width="16.7109375" style="74" customWidth="1"/>
    <col min="8712" max="8712" width="18" style="74" customWidth="1"/>
    <col min="8713" max="8713" width="2.5703125" style="74" customWidth="1"/>
    <col min="8714" max="8716" width="11.42578125" style="74"/>
    <col min="8717" max="8717" width="14.85546875" style="74" customWidth="1"/>
    <col min="8718" max="8718" width="12.28515625" style="74" customWidth="1"/>
    <col min="8719" max="8719" width="15.7109375" style="74" customWidth="1"/>
    <col min="8720" max="8960" width="11.42578125" style="74"/>
    <col min="8961" max="8961" width="2.140625" style="74" customWidth="1"/>
    <col min="8962" max="8962" width="15.5703125" style="74" customWidth="1"/>
    <col min="8963" max="8963" width="6.7109375" style="74" customWidth="1"/>
    <col min="8964" max="8964" width="8.5703125" style="74" customWidth="1"/>
    <col min="8965" max="8965" width="12" style="74" customWidth="1"/>
    <col min="8966" max="8966" width="14.28515625" style="74" customWidth="1"/>
    <col min="8967" max="8967" width="16.7109375" style="74" customWidth="1"/>
    <col min="8968" max="8968" width="18" style="74" customWidth="1"/>
    <col min="8969" max="8969" width="2.5703125" style="74" customWidth="1"/>
    <col min="8970" max="8972" width="11.42578125" style="74"/>
    <col min="8973" max="8973" width="14.85546875" style="74" customWidth="1"/>
    <col min="8974" max="8974" width="12.28515625" style="74" customWidth="1"/>
    <col min="8975" max="8975" width="15.7109375" style="74" customWidth="1"/>
    <col min="8976" max="9216" width="11.42578125" style="74"/>
    <col min="9217" max="9217" width="2.140625" style="74" customWidth="1"/>
    <col min="9218" max="9218" width="15.5703125" style="74" customWidth="1"/>
    <col min="9219" max="9219" width="6.7109375" style="74" customWidth="1"/>
    <col min="9220" max="9220" width="8.5703125" style="74" customWidth="1"/>
    <col min="9221" max="9221" width="12" style="74" customWidth="1"/>
    <col min="9222" max="9222" width="14.28515625" style="74" customWidth="1"/>
    <col min="9223" max="9223" width="16.7109375" style="74" customWidth="1"/>
    <col min="9224" max="9224" width="18" style="74" customWidth="1"/>
    <col min="9225" max="9225" width="2.5703125" style="74" customWidth="1"/>
    <col min="9226" max="9228" width="11.42578125" style="74"/>
    <col min="9229" max="9229" width="14.85546875" style="74" customWidth="1"/>
    <col min="9230" max="9230" width="12.28515625" style="74" customWidth="1"/>
    <col min="9231" max="9231" width="15.7109375" style="74" customWidth="1"/>
    <col min="9232" max="9472" width="11.42578125" style="74"/>
    <col min="9473" max="9473" width="2.140625" style="74" customWidth="1"/>
    <col min="9474" max="9474" width="15.5703125" style="74" customWidth="1"/>
    <col min="9475" max="9475" width="6.7109375" style="74" customWidth="1"/>
    <col min="9476" max="9476" width="8.5703125" style="74" customWidth="1"/>
    <col min="9477" max="9477" width="12" style="74" customWidth="1"/>
    <col min="9478" max="9478" width="14.28515625" style="74" customWidth="1"/>
    <col min="9479" max="9479" width="16.7109375" style="74" customWidth="1"/>
    <col min="9480" max="9480" width="18" style="74" customWidth="1"/>
    <col min="9481" max="9481" width="2.5703125" style="74" customWidth="1"/>
    <col min="9482" max="9484" width="11.42578125" style="74"/>
    <col min="9485" max="9485" width="14.85546875" style="74" customWidth="1"/>
    <col min="9486" max="9486" width="12.28515625" style="74" customWidth="1"/>
    <col min="9487" max="9487" width="15.7109375" style="74" customWidth="1"/>
    <col min="9488" max="9728" width="11.42578125" style="74"/>
    <col min="9729" max="9729" width="2.140625" style="74" customWidth="1"/>
    <col min="9730" max="9730" width="15.5703125" style="74" customWidth="1"/>
    <col min="9731" max="9731" width="6.7109375" style="74" customWidth="1"/>
    <col min="9732" max="9732" width="8.5703125" style="74" customWidth="1"/>
    <col min="9733" max="9733" width="12" style="74" customWidth="1"/>
    <col min="9734" max="9734" width="14.28515625" style="74" customWidth="1"/>
    <col min="9735" max="9735" width="16.7109375" style="74" customWidth="1"/>
    <col min="9736" max="9736" width="18" style="74" customWidth="1"/>
    <col min="9737" max="9737" width="2.5703125" style="74" customWidth="1"/>
    <col min="9738" max="9740" width="11.42578125" style="74"/>
    <col min="9741" max="9741" width="14.85546875" style="74" customWidth="1"/>
    <col min="9742" max="9742" width="12.28515625" style="74" customWidth="1"/>
    <col min="9743" max="9743" width="15.7109375" style="74" customWidth="1"/>
    <col min="9744" max="9984" width="11.42578125" style="74"/>
    <col min="9985" max="9985" width="2.140625" style="74" customWidth="1"/>
    <col min="9986" max="9986" width="15.5703125" style="74" customWidth="1"/>
    <col min="9987" max="9987" width="6.7109375" style="74" customWidth="1"/>
    <col min="9988" max="9988" width="8.5703125" style="74" customWidth="1"/>
    <col min="9989" max="9989" width="12" style="74" customWidth="1"/>
    <col min="9990" max="9990" width="14.28515625" style="74" customWidth="1"/>
    <col min="9991" max="9991" width="16.7109375" style="74" customWidth="1"/>
    <col min="9992" max="9992" width="18" style="74" customWidth="1"/>
    <col min="9993" max="9993" width="2.5703125" style="74" customWidth="1"/>
    <col min="9994" max="9996" width="11.42578125" style="74"/>
    <col min="9997" max="9997" width="14.85546875" style="74" customWidth="1"/>
    <col min="9998" max="9998" width="12.28515625" style="74" customWidth="1"/>
    <col min="9999" max="9999" width="15.7109375" style="74" customWidth="1"/>
    <col min="10000" max="10240" width="11.42578125" style="74"/>
    <col min="10241" max="10241" width="2.140625" style="74" customWidth="1"/>
    <col min="10242" max="10242" width="15.5703125" style="74" customWidth="1"/>
    <col min="10243" max="10243" width="6.7109375" style="74" customWidth="1"/>
    <col min="10244" max="10244" width="8.5703125" style="74" customWidth="1"/>
    <col min="10245" max="10245" width="12" style="74" customWidth="1"/>
    <col min="10246" max="10246" width="14.28515625" style="74" customWidth="1"/>
    <col min="10247" max="10247" width="16.7109375" style="74" customWidth="1"/>
    <col min="10248" max="10248" width="18" style="74" customWidth="1"/>
    <col min="10249" max="10249" width="2.5703125" style="74" customWidth="1"/>
    <col min="10250" max="10252" width="11.42578125" style="74"/>
    <col min="10253" max="10253" width="14.85546875" style="74" customWidth="1"/>
    <col min="10254" max="10254" width="12.28515625" style="74" customWidth="1"/>
    <col min="10255" max="10255" width="15.7109375" style="74" customWidth="1"/>
    <col min="10256" max="10496" width="11.42578125" style="74"/>
    <col min="10497" max="10497" width="2.140625" style="74" customWidth="1"/>
    <col min="10498" max="10498" width="15.5703125" style="74" customWidth="1"/>
    <col min="10499" max="10499" width="6.7109375" style="74" customWidth="1"/>
    <col min="10500" max="10500" width="8.5703125" style="74" customWidth="1"/>
    <col min="10501" max="10501" width="12" style="74" customWidth="1"/>
    <col min="10502" max="10502" width="14.28515625" style="74" customWidth="1"/>
    <col min="10503" max="10503" width="16.7109375" style="74" customWidth="1"/>
    <col min="10504" max="10504" width="18" style="74" customWidth="1"/>
    <col min="10505" max="10505" width="2.5703125" style="74" customWidth="1"/>
    <col min="10506" max="10508" width="11.42578125" style="74"/>
    <col min="10509" max="10509" width="14.85546875" style="74" customWidth="1"/>
    <col min="10510" max="10510" width="12.28515625" style="74" customWidth="1"/>
    <col min="10511" max="10511" width="15.7109375" style="74" customWidth="1"/>
    <col min="10512" max="10752" width="11.42578125" style="74"/>
    <col min="10753" max="10753" width="2.140625" style="74" customWidth="1"/>
    <col min="10754" max="10754" width="15.5703125" style="74" customWidth="1"/>
    <col min="10755" max="10755" width="6.7109375" style="74" customWidth="1"/>
    <col min="10756" max="10756" width="8.5703125" style="74" customWidth="1"/>
    <col min="10757" max="10757" width="12" style="74" customWidth="1"/>
    <col min="10758" max="10758" width="14.28515625" style="74" customWidth="1"/>
    <col min="10759" max="10759" width="16.7109375" style="74" customWidth="1"/>
    <col min="10760" max="10760" width="18" style="74" customWidth="1"/>
    <col min="10761" max="10761" width="2.5703125" style="74" customWidth="1"/>
    <col min="10762" max="10764" width="11.42578125" style="74"/>
    <col min="10765" max="10765" width="14.85546875" style="74" customWidth="1"/>
    <col min="10766" max="10766" width="12.28515625" style="74" customWidth="1"/>
    <col min="10767" max="10767" width="15.7109375" style="74" customWidth="1"/>
    <col min="10768" max="11008" width="11.42578125" style="74"/>
    <col min="11009" max="11009" width="2.140625" style="74" customWidth="1"/>
    <col min="11010" max="11010" width="15.5703125" style="74" customWidth="1"/>
    <col min="11011" max="11011" width="6.7109375" style="74" customWidth="1"/>
    <col min="11012" max="11012" width="8.5703125" style="74" customWidth="1"/>
    <col min="11013" max="11013" width="12" style="74" customWidth="1"/>
    <col min="11014" max="11014" width="14.28515625" style="74" customWidth="1"/>
    <col min="11015" max="11015" width="16.7109375" style="74" customWidth="1"/>
    <col min="11016" max="11016" width="18" style="74" customWidth="1"/>
    <col min="11017" max="11017" width="2.5703125" style="74" customWidth="1"/>
    <col min="11018" max="11020" width="11.42578125" style="74"/>
    <col min="11021" max="11021" width="14.85546875" style="74" customWidth="1"/>
    <col min="11022" max="11022" width="12.28515625" style="74" customWidth="1"/>
    <col min="11023" max="11023" width="15.7109375" style="74" customWidth="1"/>
    <col min="11024" max="11264" width="11.42578125" style="74"/>
    <col min="11265" max="11265" width="2.140625" style="74" customWidth="1"/>
    <col min="11266" max="11266" width="15.5703125" style="74" customWidth="1"/>
    <col min="11267" max="11267" width="6.7109375" style="74" customWidth="1"/>
    <col min="11268" max="11268" width="8.5703125" style="74" customWidth="1"/>
    <col min="11269" max="11269" width="12" style="74" customWidth="1"/>
    <col min="11270" max="11270" width="14.28515625" style="74" customWidth="1"/>
    <col min="11271" max="11271" width="16.7109375" style="74" customWidth="1"/>
    <col min="11272" max="11272" width="18" style="74" customWidth="1"/>
    <col min="11273" max="11273" width="2.5703125" style="74" customWidth="1"/>
    <col min="11274" max="11276" width="11.42578125" style="74"/>
    <col min="11277" max="11277" width="14.85546875" style="74" customWidth="1"/>
    <col min="11278" max="11278" width="12.28515625" style="74" customWidth="1"/>
    <col min="11279" max="11279" width="15.7109375" style="74" customWidth="1"/>
    <col min="11280" max="11520" width="11.42578125" style="74"/>
    <col min="11521" max="11521" width="2.140625" style="74" customWidth="1"/>
    <col min="11522" max="11522" width="15.5703125" style="74" customWidth="1"/>
    <col min="11523" max="11523" width="6.7109375" style="74" customWidth="1"/>
    <col min="11524" max="11524" width="8.5703125" style="74" customWidth="1"/>
    <col min="11525" max="11525" width="12" style="74" customWidth="1"/>
    <col min="11526" max="11526" width="14.28515625" style="74" customWidth="1"/>
    <col min="11527" max="11527" width="16.7109375" style="74" customWidth="1"/>
    <col min="11528" max="11528" width="18" style="74" customWidth="1"/>
    <col min="11529" max="11529" width="2.5703125" style="74" customWidth="1"/>
    <col min="11530" max="11532" width="11.42578125" style="74"/>
    <col min="11533" max="11533" width="14.85546875" style="74" customWidth="1"/>
    <col min="11534" max="11534" width="12.28515625" style="74" customWidth="1"/>
    <col min="11535" max="11535" width="15.7109375" style="74" customWidth="1"/>
    <col min="11536" max="11776" width="11.42578125" style="74"/>
    <col min="11777" max="11777" width="2.140625" style="74" customWidth="1"/>
    <col min="11778" max="11778" width="15.5703125" style="74" customWidth="1"/>
    <col min="11779" max="11779" width="6.7109375" style="74" customWidth="1"/>
    <col min="11780" max="11780" width="8.5703125" style="74" customWidth="1"/>
    <col min="11781" max="11781" width="12" style="74" customWidth="1"/>
    <col min="11782" max="11782" width="14.28515625" style="74" customWidth="1"/>
    <col min="11783" max="11783" width="16.7109375" style="74" customWidth="1"/>
    <col min="11784" max="11784" width="18" style="74" customWidth="1"/>
    <col min="11785" max="11785" width="2.5703125" style="74" customWidth="1"/>
    <col min="11786" max="11788" width="11.42578125" style="74"/>
    <col min="11789" max="11789" width="14.85546875" style="74" customWidth="1"/>
    <col min="11790" max="11790" width="12.28515625" style="74" customWidth="1"/>
    <col min="11791" max="11791" width="15.7109375" style="74" customWidth="1"/>
    <col min="11792" max="12032" width="11.42578125" style="74"/>
    <col min="12033" max="12033" width="2.140625" style="74" customWidth="1"/>
    <col min="12034" max="12034" width="15.5703125" style="74" customWidth="1"/>
    <col min="12035" max="12035" width="6.7109375" style="74" customWidth="1"/>
    <col min="12036" max="12036" width="8.5703125" style="74" customWidth="1"/>
    <col min="12037" max="12037" width="12" style="74" customWidth="1"/>
    <col min="12038" max="12038" width="14.28515625" style="74" customWidth="1"/>
    <col min="12039" max="12039" width="16.7109375" style="74" customWidth="1"/>
    <col min="12040" max="12040" width="18" style="74" customWidth="1"/>
    <col min="12041" max="12041" width="2.5703125" style="74" customWidth="1"/>
    <col min="12042" max="12044" width="11.42578125" style="74"/>
    <col min="12045" max="12045" width="14.85546875" style="74" customWidth="1"/>
    <col min="12046" max="12046" width="12.28515625" style="74" customWidth="1"/>
    <col min="12047" max="12047" width="15.7109375" style="74" customWidth="1"/>
    <col min="12048" max="12288" width="11.42578125" style="74"/>
    <col min="12289" max="12289" width="2.140625" style="74" customWidth="1"/>
    <col min="12290" max="12290" width="15.5703125" style="74" customWidth="1"/>
    <col min="12291" max="12291" width="6.7109375" style="74" customWidth="1"/>
    <col min="12292" max="12292" width="8.5703125" style="74" customWidth="1"/>
    <col min="12293" max="12293" width="12" style="74" customWidth="1"/>
    <col min="12294" max="12294" width="14.28515625" style="74" customWidth="1"/>
    <col min="12295" max="12295" width="16.7109375" style="74" customWidth="1"/>
    <col min="12296" max="12296" width="18" style="74" customWidth="1"/>
    <col min="12297" max="12297" width="2.5703125" style="74" customWidth="1"/>
    <col min="12298" max="12300" width="11.42578125" style="74"/>
    <col min="12301" max="12301" width="14.85546875" style="74" customWidth="1"/>
    <col min="12302" max="12302" width="12.28515625" style="74" customWidth="1"/>
    <col min="12303" max="12303" width="15.7109375" style="74" customWidth="1"/>
    <col min="12304" max="12544" width="11.42578125" style="74"/>
    <col min="12545" max="12545" width="2.140625" style="74" customWidth="1"/>
    <col min="12546" max="12546" width="15.5703125" style="74" customWidth="1"/>
    <col min="12547" max="12547" width="6.7109375" style="74" customWidth="1"/>
    <col min="12548" max="12548" width="8.5703125" style="74" customWidth="1"/>
    <col min="12549" max="12549" width="12" style="74" customWidth="1"/>
    <col min="12550" max="12550" width="14.28515625" style="74" customWidth="1"/>
    <col min="12551" max="12551" width="16.7109375" style="74" customWidth="1"/>
    <col min="12552" max="12552" width="18" style="74" customWidth="1"/>
    <col min="12553" max="12553" width="2.5703125" style="74" customWidth="1"/>
    <col min="12554" max="12556" width="11.42578125" style="74"/>
    <col min="12557" max="12557" width="14.85546875" style="74" customWidth="1"/>
    <col min="12558" max="12558" width="12.28515625" style="74" customWidth="1"/>
    <col min="12559" max="12559" width="15.7109375" style="74" customWidth="1"/>
    <col min="12560" max="12800" width="11.42578125" style="74"/>
    <col min="12801" max="12801" width="2.140625" style="74" customWidth="1"/>
    <col min="12802" max="12802" width="15.5703125" style="74" customWidth="1"/>
    <col min="12803" max="12803" width="6.7109375" style="74" customWidth="1"/>
    <col min="12804" max="12804" width="8.5703125" style="74" customWidth="1"/>
    <col min="12805" max="12805" width="12" style="74" customWidth="1"/>
    <col min="12806" max="12806" width="14.28515625" style="74" customWidth="1"/>
    <col min="12807" max="12807" width="16.7109375" style="74" customWidth="1"/>
    <col min="12808" max="12808" width="18" style="74" customWidth="1"/>
    <col min="12809" max="12809" width="2.5703125" style="74" customWidth="1"/>
    <col min="12810" max="12812" width="11.42578125" style="74"/>
    <col min="12813" max="12813" width="14.85546875" style="74" customWidth="1"/>
    <col min="12814" max="12814" width="12.28515625" style="74" customWidth="1"/>
    <col min="12815" max="12815" width="15.7109375" style="74" customWidth="1"/>
    <col min="12816" max="13056" width="11.42578125" style="74"/>
    <col min="13057" max="13057" width="2.140625" style="74" customWidth="1"/>
    <col min="13058" max="13058" width="15.5703125" style="74" customWidth="1"/>
    <col min="13059" max="13059" width="6.7109375" style="74" customWidth="1"/>
    <col min="13060" max="13060" width="8.5703125" style="74" customWidth="1"/>
    <col min="13061" max="13061" width="12" style="74" customWidth="1"/>
    <col min="13062" max="13062" width="14.28515625" style="74" customWidth="1"/>
    <col min="13063" max="13063" width="16.7109375" style="74" customWidth="1"/>
    <col min="13064" max="13064" width="18" style="74" customWidth="1"/>
    <col min="13065" max="13065" width="2.5703125" style="74" customWidth="1"/>
    <col min="13066" max="13068" width="11.42578125" style="74"/>
    <col min="13069" max="13069" width="14.85546875" style="74" customWidth="1"/>
    <col min="13070" max="13070" width="12.28515625" style="74" customWidth="1"/>
    <col min="13071" max="13071" width="15.7109375" style="74" customWidth="1"/>
    <col min="13072" max="13312" width="11.42578125" style="74"/>
    <col min="13313" max="13313" width="2.140625" style="74" customWidth="1"/>
    <col min="13314" max="13314" width="15.5703125" style="74" customWidth="1"/>
    <col min="13315" max="13315" width="6.7109375" style="74" customWidth="1"/>
    <col min="13316" max="13316" width="8.5703125" style="74" customWidth="1"/>
    <col min="13317" max="13317" width="12" style="74" customWidth="1"/>
    <col min="13318" max="13318" width="14.28515625" style="74" customWidth="1"/>
    <col min="13319" max="13319" width="16.7109375" style="74" customWidth="1"/>
    <col min="13320" max="13320" width="18" style="74" customWidth="1"/>
    <col min="13321" max="13321" width="2.5703125" style="74" customWidth="1"/>
    <col min="13322" max="13324" width="11.42578125" style="74"/>
    <col min="13325" max="13325" width="14.85546875" style="74" customWidth="1"/>
    <col min="13326" max="13326" width="12.28515625" style="74" customWidth="1"/>
    <col min="13327" max="13327" width="15.7109375" style="74" customWidth="1"/>
    <col min="13328" max="13568" width="11.42578125" style="74"/>
    <col min="13569" max="13569" width="2.140625" style="74" customWidth="1"/>
    <col min="13570" max="13570" width="15.5703125" style="74" customWidth="1"/>
    <col min="13571" max="13571" width="6.7109375" style="74" customWidth="1"/>
    <col min="13572" max="13572" width="8.5703125" style="74" customWidth="1"/>
    <col min="13573" max="13573" width="12" style="74" customWidth="1"/>
    <col min="13574" max="13574" width="14.28515625" style="74" customWidth="1"/>
    <col min="13575" max="13575" width="16.7109375" style="74" customWidth="1"/>
    <col min="13576" max="13576" width="18" style="74" customWidth="1"/>
    <col min="13577" max="13577" width="2.5703125" style="74" customWidth="1"/>
    <col min="13578" max="13580" width="11.42578125" style="74"/>
    <col min="13581" max="13581" width="14.85546875" style="74" customWidth="1"/>
    <col min="13582" max="13582" width="12.28515625" style="74" customWidth="1"/>
    <col min="13583" max="13583" width="15.7109375" style="74" customWidth="1"/>
    <col min="13584" max="13824" width="11.42578125" style="74"/>
    <col min="13825" max="13825" width="2.140625" style="74" customWidth="1"/>
    <col min="13826" max="13826" width="15.5703125" style="74" customWidth="1"/>
    <col min="13827" max="13827" width="6.7109375" style="74" customWidth="1"/>
    <col min="13828" max="13828" width="8.5703125" style="74" customWidth="1"/>
    <col min="13829" max="13829" width="12" style="74" customWidth="1"/>
    <col min="13830" max="13830" width="14.28515625" style="74" customWidth="1"/>
    <col min="13831" max="13831" width="16.7109375" style="74" customWidth="1"/>
    <col min="13832" max="13832" width="18" style="74" customWidth="1"/>
    <col min="13833" max="13833" width="2.5703125" style="74" customWidth="1"/>
    <col min="13834" max="13836" width="11.42578125" style="74"/>
    <col min="13837" max="13837" width="14.85546875" style="74" customWidth="1"/>
    <col min="13838" max="13838" width="12.28515625" style="74" customWidth="1"/>
    <col min="13839" max="13839" width="15.7109375" style="74" customWidth="1"/>
    <col min="13840" max="14080" width="11.42578125" style="74"/>
    <col min="14081" max="14081" width="2.140625" style="74" customWidth="1"/>
    <col min="14082" max="14082" width="15.5703125" style="74" customWidth="1"/>
    <col min="14083" max="14083" width="6.7109375" style="74" customWidth="1"/>
    <col min="14084" max="14084" width="8.5703125" style="74" customWidth="1"/>
    <col min="14085" max="14085" width="12" style="74" customWidth="1"/>
    <col min="14086" max="14086" width="14.28515625" style="74" customWidth="1"/>
    <col min="14087" max="14087" width="16.7109375" style="74" customWidth="1"/>
    <col min="14088" max="14088" width="18" style="74" customWidth="1"/>
    <col min="14089" max="14089" width="2.5703125" style="74" customWidth="1"/>
    <col min="14090" max="14092" width="11.42578125" style="74"/>
    <col min="14093" max="14093" width="14.85546875" style="74" customWidth="1"/>
    <col min="14094" max="14094" width="12.28515625" style="74" customWidth="1"/>
    <col min="14095" max="14095" width="15.7109375" style="74" customWidth="1"/>
    <col min="14096" max="14336" width="11.42578125" style="74"/>
    <col min="14337" max="14337" width="2.140625" style="74" customWidth="1"/>
    <col min="14338" max="14338" width="15.5703125" style="74" customWidth="1"/>
    <col min="14339" max="14339" width="6.7109375" style="74" customWidth="1"/>
    <col min="14340" max="14340" width="8.5703125" style="74" customWidth="1"/>
    <col min="14341" max="14341" width="12" style="74" customWidth="1"/>
    <col min="14342" max="14342" width="14.28515625" style="74" customWidth="1"/>
    <col min="14343" max="14343" width="16.7109375" style="74" customWidth="1"/>
    <col min="14344" max="14344" width="18" style="74" customWidth="1"/>
    <col min="14345" max="14345" width="2.5703125" style="74" customWidth="1"/>
    <col min="14346" max="14348" width="11.42578125" style="74"/>
    <col min="14349" max="14349" width="14.85546875" style="74" customWidth="1"/>
    <col min="14350" max="14350" width="12.28515625" style="74" customWidth="1"/>
    <col min="14351" max="14351" width="15.7109375" style="74" customWidth="1"/>
    <col min="14352" max="14592" width="11.42578125" style="74"/>
    <col min="14593" max="14593" width="2.140625" style="74" customWidth="1"/>
    <col min="14594" max="14594" width="15.5703125" style="74" customWidth="1"/>
    <col min="14595" max="14595" width="6.7109375" style="74" customWidth="1"/>
    <col min="14596" max="14596" width="8.5703125" style="74" customWidth="1"/>
    <col min="14597" max="14597" width="12" style="74" customWidth="1"/>
    <col min="14598" max="14598" width="14.28515625" style="74" customWidth="1"/>
    <col min="14599" max="14599" width="16.7109375" style="74" customWidth="1"/>
    <col min="14600" max="14600" width="18" style="74" customWidth="1"/>
    <col min="14601" max="14601" width="2.5703125" style="74" customWidth="1"/>
    <col min="14602" max="14604" width="11.42578125" style="74"/>
    <col min="14605" max="14605" width="14.85546875" style="74" customWidth="1"/>
    <col min="14606" max="14606" width="12.28515625" style="74" customWidth="1"/>
    <col min="14607" max="14607" width="15.7109375" style="74" customWidth="1"/>
    <col min="14608" max="14848" width="11.42578125" style="74"/>
    <col min="14849" max="14849" width="2.140625" style="74" customWidth="1"/>
    <col min="14850" max="14850" width="15.5703125" style="74" customWidth="1"/>
    <col min="14851" max="14851" width="6.7109375" style="74" customWidth="1"/>
    <col min="14852" max="14852" width="8.5703125" style="74" customWidth="1"/>
    <col min="14853" max="14853" width="12" style="74" customWidth="1"/>
    <col min="14854" max="14854" width="14.28515625" style="74" customWidth="1"/>
    <col min="14855" max="14855" width="16.7109375" style="74" customWidth="1"/>
    <col min="14856" max="14856" width="18" style="74" customWidth="1"/>
    <col min="14857" max="14857" width="2.5703125" style="74" customWidth="1"/>
    <col min="14858" max="14860" width="11.42578125" style="74"/>
    <col min="14861" max="14861" width="14.85546875" style="74" customWidth="1"/>
    <col min="14862" max="14862" width="12.28515625" style="74" customWidth="1"/>
    <col min="14863" max="14863" width="15.7109375" style="74" customWidth="1"/>
    <col min="14864" max="15104" width="11.42578125" style="74"/>
    <col min="15105" max="15105" width="2.140625" style="74" customWidth="1"/>
    <col min="15106" max="15106" width="15.5703125" style="74" customWidth="1"/>
    <col min="15107" max="15107" width="6.7109375" style="74" customWidth="1"/>
    <col min="15108" max="15108" width="8.5703125" style="74" customWidth="1"/>
    <col min="15109" max="15109" width="12" style="74" customWidth="1"/>
    <col min="15110" max="15110" width="14.28515625" style="74" customWidth="1"/>
    <col min="15111" max="15111" width="16.7109375" style="74" customWidth="1"/>
    <col min="15112" max="15112" width="18" style="74" customWidth="1"/>
    <col min="15113" max="15113" width="2.5703125" style="74" customWidth="1"/>
    <col min="15114" max="15116" width="11.42578125" style="74"/>
    <col min="15117" max="15117" width="14.85546875" style="74" customWidth="1"/>
    <col min="15118" max="15118" width="12.28515625" style="74" customWidth="1"/>
    <col min="15119" max="15119" width="15.7109375" style="74" customWidth="1"/>
    <col min="15120" max="15360" width="11.42578125" style="74"/>
    <col min="15361" max="15361" width="2.140625" style="74" customWidth="1"/>
    <col min="15362" max="15362" width="15.5703125" style="74" customWidth="1"/>
    <col min="15363" max="15363" width="6.7109375" style="74" customWidth="1"/>
    <col min="15364" max="15364" width="8.5703125" style="74" customWidth="1"/>
    <col min="15365" max="15365" width="12" style="74" customWidth="1"/>
    <col min="15366" max="15366" width="14.28515625" style="74" customWidth="1"/>
    <col min="15367" max="15367" width="16.7109375" style="74" customWidth="1"/>
    <col min="15368" max="15368" width="18" style="74" customWidth="1"/>
    <col min="15369" max="15369" width="2.5703125" style="74" customWidth="1"/>
    <col min="15370" max="15372" width="11.42578125" style="74"/>
    <col min="15373" max="15373" width="14.85546875" style="74" customWidth="1"/>
    <col min="15374" max="15374" width="12.28515625" style="74" customWidth="1"/>
    <col min="15375" max="15375" width="15.7109375" style="74" customWidth="1"/>
    <col min="15376" max="15616" width="11.42578125" style="74"/>
    <col min="15617" max="15617" width="2.140625" style="74" customWidth="1"/>
    <col min="15618" max="15618" width="15.5703125" style="74" customWidth="1"/>
    <col min="15619" max="15619" width="6.7109375" style="74" customWidth="1"/>
    <col min="15620" max="15620" width="8.5703125" style="74" customWidth="1"/>
    <col min="15621" max="15621" width="12" style="74" customWidth="1"/>
    <col min="15622" max="15622" width="14.28515625" style="74" customWidth="1"/>
    <col min="15623" max="15623" width="16.7109375" style="74" customWidth="1"/>
    <col min="15624" max="15624" width="18" style="74" customWidth="1"/>
    <col min="15625" max="15625" width="2.5703125" style="74" customWidth="1"/>
    <col min="15626" max="15628" width="11.42578125" style="74"/>
    <col min="15629" max="15629" width="14.85546875" style="74" customWidth="1"/>
    <col min="15630" max="15630" width="12.28515625" style="74" customWidth="1"/>
    <col min="15631" max="15631" width="15.7109375" style="74" customWidth="1"/>
    <col min="15632" max="15872" width="11.42578125" style="74"/>
    <col min="15873" max="15873" width="2.140625" style="74" customWidth="1"/>
    <col min="15874" max="15874" width="15.5703125" style="74" customWidth="1"/>
    <col min="15875" max="15875" width="6.7109375" style="74" customWidth="1"/>
    <col min="15876" max="15876" width="8.5703125" style="74" customWidth="1"/>
    <col min="15877" max="15877" width="12" style="74" customWidth="1"/>
    <col min="15878" max="15878" width="14.28515625" style="74" customWidth="1"/>
    <col min="15879" max="15879" width="16.7109375" style="74" customWidth="1"/>
    <col min="15880" max="15880" width="18" style="74" customWidth="1"/>
    <col min="15881" max="15881" width="2.5703125" style="74" customWidth="1"/>
    <col min="15882" max="15884" width="11.42578125" style="74"/>
    <col min="15885" max="15885" width="14.85546875" style="74" customWidth="1"/>
    <col min="15886" max="15886" width="12.28515625" style="74" customWidth="1"/>
    <col min="15887" max="15887" width="15.7109375" style="74" customWidth="1"/>
    <col min="15888" max="16128" width="11.42578125" style="74"/>
    <col min="16129" max="16129" width="2.140625" style="74" customWidth="1"/>
    <col min="16130" max="16130" width="15.5703125" style="74" customWidth="1"/>
    <col min="16131" max="16131" width="6.7109375" style="74" customWidth="1"/>
    <col min="16132" max="16132" width="8.5703125" style="74" customWidth="1"/>
    <col min="16133" max="16133" width="12" style="74" customWidth="1"/>
    <col min="16134" max="16134" width="14.28515625" style="74" customWidth="1"/>
    <col min="16135" max="16135" width="16.7109375" style="74" customWidth="1"/>
    <col min="16136" max="16136" width="18" style="74" customWidth="1"/>
    <col min="16137" max="16137" width="2.5703125" style="74" customWidth="1"/>
    <col min="16138" max="16140" width="11.42578125" style="74"/>
    <col min="16141" max="16141" width="14.85546875" style="74" customWidth="1"/>
    <col min="16142" max="16142" width="12.28515625" style="74" customWidth="1"/>
    <col min="16143" max="16143" width="15.7109375" style="74" customWidth="1"/>
    <col min="16144" max="16384" width="11.42578125" style="74"/>
  </cols>
  <sheetData>
    <row r="1" spans="2:15" x14ac:dyDescent="0.25">
      <c r="B1" s="150" t="s">
        <v>153</v>
      </c>
      <c r="C1" s="150"/>
      <c r="D1" s="150"/>
      <c r="E1" s="150"/>
      <c r="F1" s="150"/>
      <c r="G1" s="150"/>
      <c r="H1" s="150"/>
      <c r="I1" s="73"/>
    </row>
    <row r="2" spans="2:15" x14ac:dyDescent="0.25">
      <c r="B2" s="73"/>
      <c r="C2" s="73"/>
      <c r="D2" s="73"/>
      <c r="E2" s="73"/>
      <c r="F2" s="73"/>
      <c r="J2" s="111" t="s">
        <v>288</v>
      </c>
      <c r="K2" s="112"/>
      <c r="L2" s="112"/>
      <c r="M2" s="112"/>
      <c r="N2"/>
    </row>
    <row r="3" spans="2:15" ht="15.75" thickBot="1" x14ac:dyDescent="0.3">
      <c r="E3" s="75" t="s">
        <v>154</v>
      </c>
      <c r="F3" s="75" t="s">
        <v>155</v>
      </c>
      <c r="G3" s="75" t="s">
        <v>156</v>
      </c>
      <c r="H3" s="75" t="s">
        <v>157</v>
      </c>
      <c r="J3" s="112" t="s">
        <v>289</v>
      </c>
      <c r="K3" s="112"/>
      <c r="L3" s="112"/>
      <c r="M3" s="112"/>
      <c r="N3"/>
    </row>
    <row r="4" spans="2:15" x14ac:dyDescent="0.25">
      <c r="B4" s="76" t="s">
        <v>158</v>
      </c>
      <c r="C4" s="76" t="s">
        <v>159</v>
      </c>
      <c r="D4" s="76" t="s">
        <v>160</v>
      </c>
      <c r="E4" s="76" t="s">
        <v>161</v>
      </c>
      <c r="F4" s="76" t="s">
        <v>161</v>
      </c>
      <c r="G4" s="76" t="s">
        <v>161</v>
      </c>
      <c r="H4" s="76" t="s">
        <v>161</v>
      </c>
      <c r="I4" s="77"/>
      <c r="J4" s="112" t="s">
        <v>290</v>
      </c>
      <c r="K4" s="112"/>
      <c r="L4" s="112"/>
      <c r="M4" s="112"/>
      <c r="N4"/>
    </row>
    <row r="5" spans="2:15" x14ac:dyDescent="0.25">
      <c r="B5" s="78" t="s">
        <v>162</v>
      </c>
      <c r="C5" s="79">
        <v>15</v>
      </c>
      <c r="D5" s="79">
        <v>70</v>
      </c>
      <c r="E5" s="79"/>
      <c r="F5" s="99"/>
      <c r="G5" s="80"/>
      <c r="H5" s="81"/>
      <c r="J5"/>
      <c r="K5"/>
      <c r="L5"/>
      <c r="M5"/>
      <c r="N5"/>
    </row>
    <row r="6" spans="2:15" x14ac:dyDescent="0.25">
      <c r="B6" s="78" t="s">
        <v>163</v>
      </c>
      <c r="C6" s="79">
        <v>18</v>
      </c>
      <c r="D6" s="79">
        <v>65</v>
      </c>
      <c r="E6" s="79"/>
      <c r="F6" s="99"/>
      <c r="G6" s="80"/>
      <c r="H6" s="81"/>
      <c r="J6" s="111" t="s">
        <v>291</v>
      </c>
      <c r="K6" s="111"/>
      <c r="L6" s="111"/>
      <c r="M6" s="111"/>
      <c r="N6" s="111"/>
    </row>
    <row r="7" spans="2:15" x14ac:dyDescent="0.25">
      <c r="B7" s="78" t="s">
        <v>164</v>
      </c>
      <c r="C7" s="79">
        <v>14</v>
      </c>
      <c r="D7" s="79">
        <v>80</v>
      </c>
      <c r="E7" s="79"/>
      <c r="F7" s="99"/>
      <c r="G7" s="80"/>
      <c r="H7" s="81"/>
      <c r="J7" s="112" t="s">
        <v>292</v>
      </c>
      <c r="K7" s="112"/>
      <c r="L7" s="112"/>
      <c r="M7" s="112"/>
      <c r="N7" s="112"/>
    </row>
    <row r="8" spans="2:15" x14ac:dyDescent="0.25">
      <c r="B8" s="78" t="s">
        <v>165</v>
      </c>
      <c r="C8" s="79">
        <v>35</v>
      </c>
      <c r="D8" s="79">
        <v>70</v>
      </c>
      <c r="E8" s="79"/>
      <c r="F8" s="99"/>
      <c r="G8" s="80"/>
      <c r="H8" s="81"/>
      <c r="J8" s="112" t="s">
        <v>293</v>
      </c>
      <c r="K8" s="112"/>
      <c r="L8" s="112"/>
      <c r="M8" s="112"/>
      <c r="N8" s="112"/>
    </row>
    <row r="9" spans="2:15" x14ac:dyDescent="0.25">
      <c r="B9" s="78" t="s">
        <v>166</v>
      </c>
      <c r="C9" s="79">
        <v>26</v>
      </c>
      <c r="D9" s="79">
        <v>100</v>
      </c>
      <c r="E9" s="79"/>
      <c r="F9" s="99"/>
      <c r="G9" s="80"/>
      <c r="H9" s="81"/>
      <c r="J9" s="112" t="s">
        <v>294</v>
      </c>
      <c r="K9" s="112"/>
      <c r="L9" s="112"/>
      <c r="M9" s="112"/>
      <c r="N9" s="112"/>
    </row>
    <row r="10" spans="2:15" x14ac:dyDescent="0.25">
      <c r="B10" s="78" t="s">
        <v>167</v>
      </c>
      <c r="C10" s="79">
        <v>25</v>
      </c>
      <c r="D10" s="79">
        <v>40</v>
      </c>
      <c r="E10" s="79"/>
      <c r="F10" s="99"/>
      <c r="G10" s="80"/>
      <c r="H10" s="81"/>
    </row>
    <row r="11" spans="2:15" x14ac:dyDescent="0.25">
      <c r="B11" s="78" t="s">
        <v>168</v>
      </c>
      <c r="C11" s="79">
        <v>19</v>
      </c>
      <c r="D11" s="79">
        <v>125</v>
      </c>
      <c r="E11" s="79"/>
      <c r="F11" s="99"/>
      <c r="G11" s="80"/>
      <c r="H11" s="81"/>
      <c r="J11" s="111" t="s">
        <v>170</v>
      </c>
      <c r="K11" s="111"/>
      <c r="L11" s="111"/>
      <c r="M11" s="111"/>
      <c r="N11" s="111"/>
      <c r="O11" s="111"/>
    </row>
    <row r="12" spans="2:15" x14ac:dyDescent="0.25">
      <c r="B12" s="78" t="s">
        <v>169</v>
      </c>
      <c r="C12" s="79">
        <v>66</v>
      </c>
      <c r="D12" s="79">
        <v>95</v>
      </c>
      <c r="E12" s="79"/>
      <c r="F12" s="99"/>
      <c r="G12" s="80"/>
      <c r="H12" s="81"/>
      <c r="J12" s="112" t="s">
        <v>172</v>
      </c>
      <c r="K12" s="112"/>
      <c r="L12" s="112"/>
      <c r="M12" s="112"/>
      <c r="N12" s="112"/>
      <c r="O12" s="112"/>
    </row>
    <row r="13" spans="2:15" x14ac:dyDescent="0.25">
      <c r="B13" s="78" t="s">
        <v>171</v>
      </c>
      <c r="C13" s="79">
        <v>80</v>
      </c>
      <c r="D13" s="79">
        <v>60</v>
      </c>
      <c r="E13" s="79"/>
      <c r="F13" s="99"/>
      <c r="G13" s="80"/>
      <c r="H13" s="81"/>
      <c r="J13" s="112" t="s">
        <v>174</v>
      </c>
      <c r="K13" s="112"/>
      <c r="L13" s="112"/>
      <c r="M13" s="112"/>
      <c r="N13" s="112"/>
      <c r="O13" s="112"/>
    </row>
    <row r="14" spans="2:15" x14ac:dyDescent="0.25">
      <c r="B14" s="78" t="s">
        <v>173</v>
      </c>
      <c r="C14" s="79">
        <v>93</v>
      </c>
      <c r="D14" s="79">
        <v>55</v>
      </c>
      <c r="E14" s="79"/>
      <c r="F14" s="99"/>
      <c r="G14" s="80"/>
      <c r="H14" s="81"/>
    </row>
    <row r="15" spans="2:15" x14ac:dyDescent="0.25">
      <c r="B15" s="78" t="s">
        <v>175</v>
      </c>
      <c r="C15" s="79">
        <v>55</v>
      </c>
      <c r="D15" s="79">
        <v>98</v>
      </c>
      <c r="E15" s="79"/>
      <c r="F15" s="99"/>
      <c r="G15" s="80"/>
      <c r="H15" s="81"/>
      <c r="J15" s="111" t="s">
        <v>177</v>
      </c>
      <c r="K15" s="111"/>
      <c r="L15" s="111"/>
      <c r="M15" s="111"/>
      <c r="N15" s="111"/>
      <c r="O15" s="111"/>
    </row>
    <row r="16" spans="2:15" x14ac:dyDescent="0.25">
      <c r="B16" s="78" t="s">
        <v>176</v>
      </c>
      <c r="C16" s="79">
        <v>43</v>
      </c>
      <c r="D16" s="79">
        <v>60</v>
      </c>
      <c r="E16" s="79"/>
      <c r="F16" s="99"/>
      <c r="G16" s="80"/>
      <c r="H16" s="81"/>
      <c r="J16" s="112" t="s">
        <v>179</v>
      </c>
      <c r="K16" s="112"/>
      <c r="L16" s="112"/>
      <c r="M16" s="112"/>
      <c r="N16" s="112"/>
      <c r="O16" s="112"/>
    </row>
    <row r="17" spans="2:15" x14ac:dyDescent="0.25">
      <c r="B17" s="78" t="s">
        <v>178</v>
      </c>
      <c r="C17" s="79">
        <v>45</v>
      </c>
      <c r="D17" s="79">
        <v>44</v>
      </c>
      <c r="E17" s="79"/>
      <c r="F17" s="99"/>
      <c r="G17" s="80"/>
      <c r="H17" s="81"/>
      <c r="J17" s="112" t="s">
        <v>180</v>
      </c>
      <c r="K17" s="112"/>
      <c r="L17" s="112"/>
      <c r="M17" s="112"/>
      <c r="N17" s="112"/>
      <c r="O17" s="112"/>
    </row>
    <row r="18" spans="2:15" x14ac:dyDescent="0.25">
      <c r="B18" s="78" t="s">
        <v>173</v>
      </c>
      <c r="C18" s="79">
        <v>63</v>
      </c>
      <c r="D18" s="79">
        <v>45</v>
      </c>
      <c r="E18" s="79"/>
      <c r="F18" s="99"/>
      <c r="G18" s="80"/>
      <c r="H18" s="81"/>
    </row>
    <row r="19" spans="2:15" x14ac:dyDescent="0.25">
      <c r="B19" s="78" t="s">
        <v>181</v>
      </c>
      <c r="C19" s="79">
        <v>35</v>
      </c>
      <c r="D19" s="79">
        <v>39</v>
      </c>
      <c r="E19" s="79"/>
      <c r="F19" s="99"/>
      <c r="G19" s="80"/>
      <c r="H19" s="81"/>
    </row>
    <row r="20" spans="2:15" x14ac:dyDescent="0.25">
      <c r="B20" s="78" t="s">
        <v>182</v>
      </c>
      <c r="C20" s="79">
        <v>36</v>
      </c>
      <c r="D20" s="79">
        <v>18</v>
      </c>
      <c r="E20" s="79"/>
      <c r="F20" s="99"/>
      <c r="G20" s="80"/>
      <c r="H20" s="81"/>
    </row>
    <row r="21" spans="2:15" x14ac:dyDescent="0.25">
      <c r="B21" s="78" t="s">
        <v>183</v>
      </c>
      <c r="C21" s="79">
        <v>71</v>
      </c>
      <c r="D21" s="79">
        <v>71</v>
      </c>
      <c r="E21" s="79"/>
      <c r="F21" s="99"/>
      <c r="G21" s="80"/>
      <c r="H21" s="81"/>
    </row>
    <row r="22" spans="2:15" x14ac:dyDescent="0.25">
      <c r="B22" s="78" t="s">
        <v>184</v>
      </c>
      <c r="C22" s="79">
        <v>35</v>
      </c>
      <c r="D22" s="79">
        <v>83</v>
      </c>
      <c r="E22" s="79"/>
      <c r="F22" s="99"/>
      <c r="G22" s="80"/>
      <c r="H22" s="81"/>
    </row>
    <row r="23" spans="2:15" ht="15.75" thickBot="1" x14ac:dyDescent="0.3">
      <c r="B23" s="82" t="s">
        <v>185</v>
      </c>
      <c r="C23" s="83">
        <v>58</v>
      </c>
      <c r="D23" s="83">
        <v>91</v>
      </c>
      <c r="E23" s="79"/>
      <c r="F23" s="99"/>
      <c r="G23" s="80"/>
      <c r="H23" s="81"/>
    </row>
  </sheetData>
  <mergeCells count="1">
    <mergeCell ref="B1:H1"/>
  </mergeCells>
  <pageMargins left="0.75" right="0.75" top="1" bottom="1" header="0" footer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14E2-8B96-40BF-AAB0-E35B8EB5A37D}">
  <dimension ref="A1:G13"/>
  <sheetViews>
    <sheetView topLeftCell="A4" zoomScale="145" zoomScaleNormal="145" workbookViewId="0">
      <selection activeCell="F13" sqref="F13"/>
    </sheetView>
  </sheetViews>
  <sheetFormatPr baseColWidth="10" defaultRowHeight="15" x14ac:dyDescent="0.25"/>
  <cols>
    <col min="1" max="5" width="11.42578125" style="51"/>
    <col min="6" max="6" width="19.7109375" style="51" customWidth="1"/>
    <col min="7" max="7" width="14.28515625" bestFit="1" customWidth="1"/>
  </cols>
  <sheetData>
    <row r="1" spans="1:7" ht="15.75" thickBot="1" x14ac:dyDescent="0.3">
      <c r="C1" s="51" t="s">
        <v>284</v>
      </c>
      <c r="D1" s="151" t="s">
        <v>283</v>
      </c>
      <c r="E1" s="151"/>
    </row>
    <row r="2" spans="1:7" x14ac:dyDescent="0.25">
      <c r="A2" s="76" t="s">
        <v>6</v>
      </c>
      <c r="B2" s="76" t="s">
        <v>186</v>
      </c>
      <c r="C2" s="76" t="s">
        <v>187</v>
      </c>
      <c r="D2" s="76" t="s">
        <v>188</v>
      </c>
      <c r="E2" s="76" t="s">
        <v>189</v>
      </c>
      <c r="F2" s="76" t="s">
        <v>190</v>
      </c>
    </row>
    <row r="3" spans="1:7" x14ac:dyDescent="0.25">
      <c r="A3" s="51" t="s">
        <v>191</v>
      </c>
      <c r="B3" s="51" t="s">
        <v>192</v>
      </c>
      <c r="C3" s="51" t="s">
        <v>193</v>
      </c>
      <c r="D3" s="51">
        <v>7500</v>
      </c>
      <c r="E3" s="51">
        <v>2</v>
      </c>
      <c r="F3" s="84"/>
      <c r="G3" s="70" t="s">
        <v>282</v>
      </c>
    </row>
    <row r="4" spans="1:7" x14ac:dyDescent="0.25">
      <c r="A4" s="51" t="s">
        <v>194</v>
      </c>
      <c r="B4" s="51" t="s">
        <v>195</v>
      </c>
      <c r="C4" s="51" t="s">
        <v>193</v>
      </c>
      <c r="D4" s="51">
        <v>6800</v>
      </c>
      <c r="E4" s="51">
        <v>4</v>
      </c>
      <c r="F4" s="84"/>
      <c r="G4" s="70"/>
    </row>
    <row r="5" spans="1:7" x14ac:dyDescent="0.25">
      <c r="A5" s="51" t="s">
        <v>196</v>
      </c>
      <c r="B5" s="51" t="s">
        <v>197</v>
      </c>
      <c r="C5" s="51" t="s">
        <v>198</v>
      </c>
      <c r="D5" s="51">
        <v>4300</v>
      </c>
      <c r="E5" s="51">
        <v>2</v>
      </c>
      <c r="F5" s="84"/>
      <c r="G5" s="70"/>
    </row>
    <row r="6" spans="1:7" x14ac:dyDescent="0.25">
      <c r="A6" s="51" t="s">
        <v>199</v>
      </c>
      <c r="B6" s="51" t="s">
        <v>200</v>
      </c>
      <c r="C6" s="51" t="s">
        <v>193</v>
      </c>
      <c r="D6" s="51">
        <v>7000</v>
      </c>
      <c r="E6" s="51">
        <v>1</v>
      </c>
      <c r="F6" s="84"/>
      <c r="G6" s="70"/>
    </row>
    <row r="7" spans="1:7" x14ac:dyDescent="0.25">
      <c r="A7" s="51" t="s">
        <v>201</v>
      </c>
      <c r="B7" s="51" t="s">
        <v>202</v>
      </c>
      <c r="C7" s="51" t="s">
        <v>203</v>
      </c>
      <c r="D7" s="51">
        <v>9340</v>
      </c>
      <c r="E7" s="51">
        <v>1</v>
      </c>
      <c r="F7" s="84"/>
      <c r="G7" s="70"/>
    </row>
    <row r="8" spans="1:7" x14ac:dyDescent="0.25">
      <c r="A8" s="51" t="s">
        <v>204</v>
      </c>
      <c r="B8" s="51" t="s">
        <v>205</v>
      </c>
      <c r="C8" s="51" t="s">
        <v>203</v>
      </c>
      <c r="D8" s="51">
        <v>7800</v>
      </c>
      <c r="E8" s="51">
        <v>3</v>
      </c>
      <c r="F8" s="84"/>
      <c r="G8" s="70"/>
    </row>
    <row r="9" spans="1:7" x14ac:dyDescent="0.25">
      <c r="A9" s="51" t="s">
        <v>206</v>
      </c>
      <c r="B9" s="51" t="s">
        <v>207</v>
      </c>
      <c r="C9" s="51" t="s">
        <v>193</v>
      </c>
      <c r="D9" s="51">
        <v>5400</v>
      </c>
      <c r="E9" s="51">
        <v>4</v>
      </c>
      <c r="F9" s="84"/>
      <c r="G9" s="70"/>
    </row>
    <row r="10" spans="1:7" x14ac:dyDescent="0.25">
      <c r="A10" s="51" t="s">
        <v>208</v>
      </c>
      <c r="B10" s="51" t="s">
        <v>209</v>
      </c>
      <c r="C10" s="51" t="s">
        <v>193</v>
      </c>
      <c r="D10" s="51">
        <v>5000</v>
      </c>
      <c r="E10" s="51">
        <v>1</v>
      </c>
      <c r="F10" s="84"/>
      <c r="G10" s="70"/>
    </row>
    <row r="11" spans="1:7" x14ac:dyDescent="0.25">
      <c r="A11" s="51" t="s">
        <v>210</v>
      </c>
      <c r="B11" s="51" t="s">
        <v>211</v>
      </c>
      <c r="C11" s="51" t="s">
        <v>198</v>
      </c>
      <c r="D11" s="51">
        <v>42000</v>
      </c>
      <c r="E11" s="51">
        <v>2</v>
      </c>
      <c r="F11" s="84"/>
      <c r="G11" s="70"/>
    </row>
    <row r="12" spans="1:7" x14ac:dyDescent="0.25">
      <c r="A12" s="51" t="s">
        <v>212</v>
      </c>
      <c r="B12" s="51" t="s">
        <v>213</v>
      </c>
      <c r="C12" s="51" t="s">
        <v>193</v>
      </c>
      <c r="D12" s="51">
        <v>11000</v>
      </c>
      <c r="E12" s="51">
        <v>2</v>
      </c>
      <c r="F12" s="84"/>
      <c r="G12" s="70"/>
    </row>
    <row r="13" spans="1:7" x14ac:dyDescent="0.25">
      <c r="A13" s="51" t="s">
        <v>214</v>
      </c>
      <c r="B13" s="51" t="s">
        <v>215</v>
      </c>
      <c r="C13" s="51" t="s">
        <v>198</v>
      </c>
      <c r="D13" s="51">
        <v>8200</v>
      </c>
      <c r="E13" s="51">
        <v>1</v>
      </c>
      <c r="F13" s="84"/>
      <c r="G13" s="70"/>
    </row>
  </sheetData>
  <mergeCells count="1">
    <mergeCell ref="D1:E1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2256-0A99-4820-A70F-434BE757E32C}">
  <dimension ref="A1:I40"/>
  <sheetViews>
    <sheetView workbookViewId="0">
      <selection activeCell="H12" sqref="H12"/>
    </sheetView>
  </sheetViews>
  <sheetFormatPr baseColWidth="10" defaultRowHeight="15" x14ac:dyDescent="0.25"/>
  <cols>
    <col min="1" max="1" width="11.42578125" style="51"/>
    <col min="2" max="2" width="13.7109375" style="51" bestFit="1" customWidth="1"/>
    <col min="3" max="3" width="16.7109375" style="51" bestFit="1" customWidth="1"/>
    <col min="4" max="4" width="5.140625" style="51" bestFit="1" customWidth="1"/>
    <col min="5" max="5" width="18.85546875" style="51" bestFit="1" customWidth="1"/>
    <col min="6" max="6" width="14.42578125" style="51" bestFit="1" customWidth="1"/>
    <col min="7" max="7" width="37.5703125" bestFit="1" customWidth="1"/>
    <col min="8" max="8" width="46.5703125" bestFit="1" customWidth="1"/>
    <col min="9" max="9" width="42.7109375" bestFit="1" customWidth="1"/>
  </cols>
  <sheetData>
    <row r="1" spans="1:9" x14ac:dyDescent="0.25">
      <c r="A1" s="76" t="s">
        <v>332</v>
      </c>
      <c r="B1" s="76" t="s">
        <v>331</v>
      </c>
      <c r="C1" s="76" t="s">
        <v>330</v>
      </c>
      <c r="D1" s="76" t="s">
        <v>329</v>
      </c>
      <c r="E1" s="76" t="s">
        <v>328</v>
      </c>
      <c r="F1" s="76" t="s">
        <v>327</v>
      </c>
      <c r="G1" s="76" t="s">
        <v>326</v>
      </c>
      <c r="H1" s="76" t="s">
        <v>325</v>
      </c>
      <c r="I1" s="76" t="s">
        <v>324</v>
      </c>
    </row>
    <row r="2" spans="1:9" x14ac:dyDescent="0.25">
      <c r="A2" s="51" t="s">
        <v>322</v>
      </c>
      <c r="B2" s="51" t="s">
        <v>323</v>
      </c>
      <c r="C2" s="115">
        <v>591</v>
      </c>
      <c r="D2" s="51">
        <v>113</v>
      </c>
      <c r="E2" s="51">
        <v>1596</v>
      </c>
      <c r="F2" s="51">
        <v>77</v>
      </c>
    </row>
    <row r="3" spans="1:9" x14ac:dyDescent="0.25">
      <c r="A3" s="51" t="s">
        <v>322</v>
      </c>
      <c r="B3" s="51" t="s">
        <v>321</v>
      </c>
      <c r="C3" s="115">
        <v>770</v>
      </c>
      <c r="D3" s="51">
        <v>131</v>
      </c>
      <c r="E3" s="51">
        <v>1539</v>
      </c>
      <c r="F3" s="51">
        <v>80</v>
      </c>
    </row>
    <row r="4" spans="1:9" x14ac:dyDescent="0.25">
      <c r="A4" s="51" t="s">
        <v>318</v>
      </c>
      <c r="B4" s="51" t="s">
        <v>320</v>
      </c>
      <c r="C4" s="115">
        <v>1147</v>
      </c>
      <c r="D4" s="51">
        <v>79</v>
      </c>
      <c r="E4" s="51">
        <v>2448</v>
      </c>
      <c r="F4" s="51">
        <v>71</v>
      </c>
    </row>
    <row r="5" spans="1:9" x14ac:dyDescent="0.25">
      <c r="A5" s="51" t="s">
        <v>318</v>
      </c>
      <c r="B5" s="51" t="s">
        <v>319</v>
      </c>
      <c r="C5" s="115">
        <v>100</v>
      </c>
      <c r="D5" s="51">
        <v>79</v>
      </c>
      <c r="E5" s="51">
        <v>1803</v>
      </c>
      <c r="F5" s="51">
        <v>73</v>
      </c>
    </row>
    <row r="6" spans="1:9" x14ac:dyDescent="0.25">
      <c r="A6" s="51" t="s">
        <v>318</v>
      </c>
      <c r="B6" s="51" t="s">
        <v>317</v>
      </c>
      <c r="C6" s="115">
        <v>529</v>
      </c>
      <c r="D6" s="51">
        <v>105</v>
      </c>
      <c r="E6" s="51">
        <v>1338</v>
      </c>
      <c r="F6" s="51">
        <v>73</v>
      </c>
    </row>
    <row r="7" spans="1:9" x14ac:dyDescent="0.25">
      <c r="A7" s="51" t="s">
        <v>316</v>
      </c>
      <c r="B7" s="51" t="s">
        <v>315</v>
      </c>
      <c r="C7" s="115">
        <v>2215</v>
      </c>
      <c r="D7" s="51">
        <v>103</v>
      </c>
      <c r="E7" s="51">
        <v>1923</v>
      </c>
      <c r="F7" s="51">
        <v>77</v>
      </c>
    </row>
    <row r="8" spans="1:9" x14ac:dyDescent="0.25">
      <c r="A8" s="51" t="s">
        <v>314</v>
      </c>
      <c r="B8" s="51" t="s">
        <v>313</v>
      </c>
      <c r="C8" s="115">
        <v>27</v>
      </c>
      <c r="D8" s="51">
        <v>6</v>
      </c>
      <c r="E8" s="51">
        <v>3300</v>
      </c>
      <c r="F8" s="51">
        <v>56</v>
      </c>
    </row>
    <row r="9" spans="1:9" x14ac:dyDescent="0.25">
      <c r="A9" s="51" t="s">
        <v>312</v>
      </c>
      <c r="B9" s="51" t="s">
        <v>311</v>
      </c>
      <c r="C9" s="115">
        <v>2500</v>
      </c>
      <c r="D9" s="51">
        <v>80</v>
      </c>
      <c r="E9" s="51">
        <v>2331</v>
      </c>
      <c r="F9" s="51">
        <v>65</v>
      </c>
    </row>
    <row r="11" spans="1:9" x14ac:dyDescent="0.25">
      <c r="A11"/>
      <c r="B11"/>
      <c r="C11"/>
      <c r="D11"/>
      <c r="E11"/>
      <c r="F11"/>
    </row>
    <row r="12" spans="1:9" x14ac:dyDescent="0.25">
      <c r="A12"/>
      <c r="B12"/>
      <c r="C12"/>
      <c r="D12"/>
      <c r="E12"/>
      <c r="F12"/>
    </row>
    <row r="13" spans="1:9" x14ac:dyDescent="0.25">
      <c r="A13"/>
      <c r="B13"/>
      <c r="C13"/>
      <c r="D13"/>
      <c r="E13"/>
      <c r="F13"/>
    </row>
    <row r="14" spans="1:9" x14ac:dyDescent="0.25">
      <c r="A14"/>
      <c r="B14"/>
      <c r="C14"/>
      <c r="D14"/>
      <c r="E14"/>
      <c r="F14"/>
    </row>
    <row r="15" spans="1:9" x14ac:dyDescent="0.25">
      <c r="A15"/>
      <c r="B15"/>
      <c r="C15"/>
      <c r="D15"/>
      <c r="E15"/>
      <c r="F15"/>
    </row>
    <row r="16" spans="1:9" x14ac:dyDescent="0.25">
      <c r="A16"/>
      <c r="B16"/>
      <c r="C16"/>
      <c r="D16"/>
      <c r="E16"/>
      <c r="F16"/>
    </row>
    <row r="17" spans="1:7" x14ac:dyDescent="0.25">
      <c r="A17"/>
      <c r="B17"/>
      <c r="C17"/>
      <c r="D17"/>
      <c r="E17"/>
      <c r="F17" s="114" t="s">
        <v>310</v>
      </c>
    </row>
    <row r="18" spans="1:7" x14ac:dyDescent="0.25">
      <c r="A18"/>
      <c r="B18"/>
      <c r="C18"/>
      <c r="D18"/>
      <c r="E18"/>
      <c r="F18"/>
    </row>
    <row r="19" spans="1:7" x14ac:dyDescent="0.25">
      <c r="A19"/>
      <c r="B19"/>
      <c r="C19"/>
      <c r="D19"/>
      <c r="E19"/>
      <c r="F19" s="51">
        <v>0</v>
      </c>
      <c r="G19" s="51" t="s">
        <v>309</v>
      </c>
    </row>
    <row r="20" spans="1:7" x14ac:dyDescent="0.25">
      <c r="A20"/>
      <c r="B20"/>
      <c r="C20"/>
      <c r="D20"/>
      <c r="E20"/>
      <c r="F20" s="113">
        <v>250</v>
      </c>
      <c r="G20" s="113" t="s">
        <v>308</v>
      </c>
    </row>
    <row r="21" spans="1:7" x14ac:dyDescent="0.25">
      <c r="A21"/>
      <c r="B21"/>
      <c r="C21"/>
      <c r="D21"/>
      <c r="E21"/>
      <c r="F21" s="51">
        <v>500</v>
      </c>
      <c r="G21" s="51" t="s">
        <v>307</v>
      </c>
    </row>
    <row r="22" spans="1:7" x14ac:dyDescent="0.25">
      <c r="A22"/>
      <c r="B22"/>
      <c r="C22"/>
      <c r="D22"/>
      <c r="E22"/>
      <c r="F22" s="113">
        <v>1000</v>
      </c>
      <c r="G22" s="113" t="s">
        <v>306</v>
      </c>
    </row>
    <row r="23" spans="1:7" x14ac:dyDescent="0.25">
      <c r="A23"/>
      <c r="B23"/>
      <c r="C23"/>
      <c r="D23"/>
      <c r="E23"/>
      <c r="F23" s="51">
        <v>2000</v>
      </c>
      <c r="G23" s="51" t="s">
        <v>305</v>
      </c>
    </row>
    <row r="24" spans="1:7" x14ac:dyDescent="0.25">
      <c r="A24"/>
      <c r="B24"/>
      <c r="C24"/>
      <c r="D24"/>
      <c r="E24"/>
      <c r="F24"/>
    </row>
    <row r="25" spans="1:7" x14ac:dyDescent="0.25">
      <c r="A25"/>
      <c r="B25"/>
      <c r="C25"/>
      <c r="D25"/>
      <c r="E25"/>
      <c r="F25"/>
    </row>
    <row r="26" spans="1:7" x14ac:dyDescent="0.25">
      <c r="A26"/>
      <c r="B26"/>
      <c r="C26"/>
      <c r="D26"/>
      <c r="E26"/>
      <c r="F26" s="114" t="s">
        <v>304</v>
      </c>
    </row>
    <row r="27" spans="1:7" x14ac:dyDescent="0.25">
      <c r="A27"/>
      <c r="B27"/>
      <c r="C27"/>
      <c r="D27"/>
      <c r="E27"/>
      <c r="F27"/>
    </row>
    <row r="28" spans="1:7" x14ac:dyDescent="0.25">
      <c r="A28"/>
      <c r="B28"/>
      <c r="C28"/>
      <c r="D28"/>
      <c r="E28"/>
      <c r="F28" s="51">
        <v>0</v>
      </c>
      <c r="G28" s="51" t="s">
        <v>303</v>
      </c>
    </row>
    <row r="29" spans="1:7" x14ac:dyDescent="0.25">
      <c r="A29"/>
      <c r="B29"/>
      <c r="C29"/>
      <c r="D29"/>
      <c r="E29"/>
      <c r="F29" s="113">
        <v>1800</v>
      </c>
      <c r="G29" s="113" t="s">
        <v>302</v>
      </c>
    </row>
    <row r="30" spans="1:7" x14ac:dyDescent="0.25">
      <c r="A30"/>
      <c r="B30"/>
      <c r="C30"/>
      <c r="D30"/>
      <c r="E30"/>
      <c r="F30" s="51">
        <v>2200</v>
      </c>
      <c r="G30" s="51" t="s">
        <v>301</v>
      </c>
    </row>
    <row r="31" spans="1:7" x14ac:dyDescent="0.25">
      <c r="A31"/>
      <c r="B31"/>
      <c r="C31"/>
      <c r="D31"/>
      <c r="E31"/>
      <c r="F31" s="113">
        <v>2600</v>
      </c>
      <c r="G31" s="113" t="s">
        <v>300</v>
      </c>
    </row>
    <row r="32" spans="1:7" x14ac:dyDescent="0.25">
      <c r="A32"/>
      <c r="B32"/>
      <c r="C32"/>
      <c r="D32"/>
      <c r="E32"/>
      <c r="F32" s="51">
        <v>3000</v>
      </c>
      <c r="G32" s="51" t="s">
        <v>299</v>
      </c>
    </row>
    <row r="33" spans="1:7" x14ac:dyDescent="0.25">
      <c r="A33"/>
      <c r="B33"/>
      <c r="C33"/>
      <c r="D33"/>
      <c r="E33"/>
      <c r="F33"/>
    </row>
    <row r="34" spans="1:7" x14ac:dyDescent="0.25">
      <c r="A34"/>
      <c r="B34"/>
      <c r="C34"/>
      <c r="D34"/>
      <c r="E34"/>
      <c r="F34"/>
    </row>
    <row r="35" spans="1:7" x14ac:dyDescent="0.25">
      <c r="A35"/>
      <c r="B35"/>
      <c r="C35"/>
      <c r="D35"/>
      <c r="E35"/>
      <c r="F35"/>
    </row>
    <row r="36" spans="1:7" x14ac:dyDescent="0.25">
      <c r="A36"/>
      <c r="B36"/>
      <c r="C36"/>
      <c r="D36"/>
      <c r="E36"/>
      <c r="F36" s="114" t="s">
        <v>298</v>
      </c>
    </row>
    <row r="37" spans="1:7" x14ac:dyDescent="0.25">
      <c r="A37"/>
      <c r="B37"/>
      <c r="C37"/>
      <c r="D37"/>
      <c r="E37"/>
      <c r="F37"/>
    </row>
    <row r="38" spans="1:7" x14ac:dyDescent="0.25">
      <c r="A38"/>
      <c r="B38"/>
      <c r="C38"/>
      <c r="D38"/>
      <c r="E38"/>
      <c r="F38" s="51">
        <v>0</v>
      </c>
      <c r="G38" s="51" t="s">
        <v>297</v>
      </c>
    </row>
    <row r="39" spans="1:7" x14ac:dyDescent="0.25">
      <c r="A39"/>
      <c r="B39"/>
      <c r="C39"/>
      <c r="D39"/>
      <c r="E39"/>
      <c r="F39" s="113">
        <v>65</v>
      </c>
      <c r="G39" s="113" t="s">
        <v>296</v>
      </c>
    </row>
    <row r="40" spans="1:7" x14ac:dyDescent="0.25">
      <c r="A40"/>
      <c r="B40"/>
      <c r="C40"/>
      <c r="D40"/>
      <c r="E40"/>
      <c r="F40" s="51">
        <v>70</v>
      </c>
      <c r="G40" s="51" t="s">
        <v>295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6CAD-01FC-4F3C-8ADC-071AD8C2903F}">
  <dimension ref="B2:H18"/>
  <sheetViews>
    <sheetView workbookViewId="0">
      <selection activeCell="C5" sqref="C5"/>
    </sheetView>
  </sheetViews>
  <sheetFormatPr baseColWidth="10" defaultRowHeight="15" x14ac:dyDescent="0.25"/>
  <cols>
    <col min="2" max="5" width="21.140625" customWidth="1"/>
    <col min="8" max="8" width="36" bestFit="1" customWidth="1"/>
  </cols>
  <sheetData>
    <row r="2" spans="2:8" ht="15.75" thickBot="1" x14ac:dyDescent="0.3">
      <c r="B2" s="152" t="s">
        <v>238</v>
      </c>
      <c r="C2" s="152"/>
      <c r="D2" s="152"/>
      <c r="E2" s="152"/>
    </row>
    <row r="3" spans="2:8" x14ac:dyDescent="0.25">
      <c r="B3" s="87" t="s">
        <v>239</v>
      </c>
      <c r="C3" s="87" t="s">
        <v>240</v>
      </c>
      <c r="D3" s="87" t="s">
        <v>133</v>
      </c>
      <c r="E3" s="87" t="s">
        <v>246</v>
      </c>
      <c r="H3" s="87" t="s">
        <v>240</v>
      </c>
    </row>
    <row r="4" spans="2:8" x14ac:dyDescent="0.25">
      <c r="B4" s="85"/>
      <c r="C4" s="85"/>
      <c r="D4" s="85"/>
      <c r="E4" s="85"/>
      <c r="H4" t="s">
        <v>241</v>
      </c>
    </row>
    <row r="5" spans="2:8" x14ac:dyDescent="0.25">
      <c r="B5" s="85"/>
      <c r="C5" s="85"/>
      <c r="D5" s="85"/>
      <c r="E5" s="85"/>
      <c r="H5" t="s">
        <v>242</v>
      </c>
    </row>
    <row r="6" spans="2:8" x14ac:dyDescent="0.25">
      <c r="B6" s="85"/>
      <c r="C6" s="85"/>
      <c r="D6" s="85"/>
      <c r="E6" s="85"/>
      <c r="H6" t="s">
        <v>243</v>
      </c>
    </row>
    <row r="7" spans="2:8" x14ac:dyDescent="0.25">
      <c r="B7" s="85"/>
      <c r="C7" s="85"/>
      <c r="D7" s="85"/>
      <c r="E7" s="85"/>
      <c r="H7" t="s">
        <v>244</v>
      </c>
    </row>
    <row r="8" spans="2:8" x14ac:dyDescent="0.25">
      <c r="B8" s="85"/>
      <c r="C8" s="85"/>
      <c r="D8" s="85"/>
      <c r="E8" s="85"/>
      <c r="H8" t="s">
        <v>245</v>
      </c>
    </row>
    <row r="9" spans="2:8" x14ac:dyDescent="0.25">
      <c r="B9" s="85"/>
      <c r="C9" s="85"/>
      <c r="D9" s="85"/>
      <c r="E9" s="85"/>
      <c r="H9" s="89"/>
    </row>
    <row r="10" spans="2:8" x14ac:dyDescent="0.25">
      <c r="B10" s="85"/>
      <c r="C10" s="85"/>
      <c r="D10" s="85"/>
      <c r="E10" s="85"/>
      <c r="H10" s="89"/>
    </row>
    <row r="11" spans="2:8" x14ac:dyDescent="0.25">
      <c r="B11" s="85"/>
      <c r="C11" s="85"/>
      <c r="D11" s="85"/>
      <c r="E11" s="85"/>
      <c r="H11" s="89"/>
    </row>
    <row r="12" spans="2:8" x14ac:dyDescent="0.25">
      <c r="B12" s="85"/>
      <c r="C12" s="85"/>
      <c r="D12" s="85"/>
      <c r="E12" s="85"/>
      <c r="H12" s="89"/>
    </row>
    <row r="13" spans="2:8" x14ac:dyDescent="0.25">
      <c r="B13" s="85"/>
      <c r="C13" s="85"/>
      <c r="D13" s="85"/>
      <c r="E13" s="85"/>
      <c r="H13" s="89"/>
    </row>
    <row r="14" spans="2:8" x14ac:dyDescent="0.25">
      <c r="B14" s="85"/>
      <c r="C14" s="85"/>
      <c r="D14" s="85"/>
      <c r="E14" s="85"/>
      <c r="H14" s="89"/>
    </row>
    <row r="15" spans="2:8" x14ac:dyDescent="0.25">
      <c r="H15" s="89"/>
    </row>
    <row r="16" spans="2:8" x14ac:dyDescent="0.25">
      <c r="H16" s="89"/>
    </row>
    <row r="17" spans="7:7" x14ac:dyDescent="0.25">
      <c r="G17" s="100"/>
    </row>
    <row r="18" spans="7:7" x14ac:dyDescent="0.25">
      <c r="G18" s="100"/>
    </row>
  </sheetData>
  <mergeCells count="1"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1903-5C06-41F8-A906-5803D7CB5AE4}">
  <dimension ref="B1:K17"/>
  <sheetViews>
    <sheetView tabSelected="1" workbookViewId="0">
      <selection activeCell="B12" sqref="B12:H17"/>
    </sheetView>
  </sheetViews>
  <sheetFormatPr baseColWidth="10" defaultRowHeight="15" x14ac:dyDescent="0.25"/>
  <cols>
    <col min="10" max="10" width="16.42578125" bestFit="1" customWidth="1"/>
  </cols>
  <sheetData>
    <row r="1" spans="2:11" ht="15.75" thickBot="1" x14ac:dyDescent="0.3"/>
    <row r="2" spans="2:11" ht="15.75" thickBot="1" x14ac:dyDescent="0.3">
      <c r="D2" s="153" t="s">
        <v>247</v>
      </c>
      <c r="E2" s="154"/>
      <c r="F2" s="154"/>
      <c r="G2" s="154"/>
      <c r="H2" s="154"/>
    </row>
    <row r="3" spans="2:11" x14ac:dyDescent="0.25">
      <c r="B3" s="76" t="s">
        <v>248</v>
      </c>
      <c r="C3" s="76" t="s">
        <v>186</v>
      </c>
      <c r="D3" s="76" t="s">
        <v>249</v>
      </c>
      <c r="E3" s="76" t="s">
        <v>250</v>
      </c>
      <c r="F3" s="76" t="s">
        <v>251</v>
      </c>
      <c r="G3" s="76" t="s">
        <v>252</v>
      </c>
      <c r="H3" s="76" t="s">
        <v>253</v>
      </c>
      <c r="J3" s="76" t="s">
        <v>255</v>
      </c>
      <c r="K3" s="94">
        <v>0</v>
      </c>
    </row>
    <row r="4" spans="2:11" ht="15.75" thickBot="1" x14ac:dyDescent="0.3">
      <c r="B4" s="85" t="s">
        <v>256</v>
      </c>
      <c r="C4" s="85" t="s">
        <v>257</v>
      </c>
      <c r="D4" s="91">
        <v>0</v>
      </c>
      <c r="E4" s="91">
        <v>0</v>
      </c>
      <c r="F4" s="91">
        <v>0</v>
      </c>
      <c r="G4" s="91">
        <v>0</v>
      </c>
      <c r="H4" s="90">
        <f>AVERAGE(D4:G4)</f>
        <v>0</v>
      </c>
      <c r="K4" s="51"/>
    </row>
    <row r="5" spans="2:11" x14ac:dyDescent="0.25">
      <c r="B5" s="85" t="s">
        <v>258</v>
      </c>
      <c r="C5" s="85" t="s">
        <v>259</v>
      </c>
      <c r="D5" s="91">
        <v>4</v>
      </c>
      <c r="E5" s="91">
        <v>30</v>
      </c>
      <c r="F5" s="91">
        <v>24</v>
      </c>
      <c r="G5" s="91">
        <v>30</v>
      </c>
      <c r="H5" s="90">
        <f t="shared" ref="H5:H10" si="0">AVERAGE(D5:G5)</f>
        <v>22</v>
      </c>
      <c r="J5" s="76" t="s">
        <v>260</v>
      </c>
      <c r="K5" s="94">
        <v>40</v>
      </c>
    </row>
    <row r="6" spans="2:11" ht="15.75" thickBot="1" x14ac:dyDescent="0.3">
      <c r="B6" s="85" t="s">
        <v>261</v>
      </c>
      <c r="C6" s="85" t="s">
        <v>262</v>
      </c>
      <c r="D6" s="91">
        <v>20</v>
      </c>
      <c r="E6" s="91">
        <v>16</v>
      </c>
      <c r="F6" s="91">
        <v>14</v>
      </c>
      <c r="G6" s="91">
        <v>20</v>
      </c>
      <c r="H6" s="90">
        <f t="shared" si="0"/>
        <v>17.5</v>
      </c>
      <c r="K6" s="51"/>
    </row>
    <row r="7" spans="2:11" x14ac:dyDescent="0.25">
      <c r="B7" s="85" t="s">
        <v>263</v>
      </c>
      <c r="C7" s="85" t="s">
        <v>264</v>
      </c>
      <c r="D7" s="91">
        <v>18</v>
      </c>
      <c r="E7" s="91">
        <v>20</v>
      </c>
      <c r="F7" s="91">
        <v>21</v>
      </c>
      <c r="G7" s="91">
        <v>18</v>
      </c>
      <c r="H7" s="90">
        <f t="shared" si="0"/>
        <v>19.25</v>
      </c>
      <c r="J7" s="76" t="s">
        <v>273</v>
      </c>
      <c r="K7" s="95">
        <v>20</v>
      </c>
    </row>
    <row r="8" spans="2:11" x14ac:dyDescent="0.25">
      <c r="B8" s="85" t="s">
        <v>265</v>
      </c>
      <c r="C8" s="85" t="s">
        <v>266</v>
      </c>
      <c r="D8" s="91">
        <v>20</v>
      </c>
      <c r="E8" s="91">
        <v>16</v>
      </c>
      <c r="F8" s="91">
        <v>20</v>
      </c>
      <c r="G8" s="91">
        <v>20</v>
      </c>
      <c r="H8" s="90">
        <f t="shared" si="0"/>
        <v>19</v>
      </c>
    </row>
    <row r="9" spans="2:11" x14ac:dyDescent="0.25">
      <c r="B9" s="85" t="s">
        <v>267</v>
      </c>
      <c r="C9" s="85" t="s">
        <v>257</v>
      </c>
      <c r="D9" s="91">
        <v>16</v>
      </c>
      <c r="E9" s="91">
        <v>30</v>
      </c>
      <c r="F9" s="91">
        <v>14</v>
      </c>
      <c r="G9" s="91">
        <v>16</v>
      </c>
      <c r="H9" s="90">
        <f t="shared" si="0"/>
        <v>19</v>
      </c>
    </row>
    <row r="10" spans="2:11" x14ac:dyDescent="0.25">
      <c r="B10" s="85" t="s">
        <v>268</v>
      </c>
      <c r="C10" s="85" t="s">
        <v>269</v>
      </c>
      <c r="D10" s="91">
        <v>40</v>
      </c>
      <c r="E10" s="91">
        <v>40</v>
      </c>
      <c r="F10" s="91">
        <v>40</v>
      </c>
      <c r="G10" s="91">
        <v>40</v>
      </c>
      <c r="H10" s="90">
        <f t="shared" si="0"/>
        <v>40</v>
      </c>
      <c r="J10" s="93"/>
      <c r="K10" s="93"/>
    </row>
    <row r="11" spans="2:11" ht="15.75" thickBot="1" x14ac:dyDescent="0.3">
      <c r="D11" s="51"/>
      <c r="E11" s="51"/>
      <c r="F11" s="51"/>
      <c r="G11" s="51"/>
      <c r="H11" s="92"/>
      <c r="J11" s="93"/>
      <c r="K11" s="93"/>
    </row>
    <row r="12" spans="2:11" x14ac:dyDescent="0.25">
      <c r="B12" s="155" t="s">
        <v>272</v>
      </c>
      <c r="C12" s="156"/>
      <c r="D12" s="156"/>
      <c r="E12" s="156"/>
      <c r="F12" s="156"/>
      <c r="G12" s="156"/>
      <c r="H12" s="157"/>
      <c r="J12" s="93"/>
      <c r="K12" s="93"/>
    </row>
    <row r="13" spans="2:11" x14ac:dyDescent="0.25">
      <c r="B13" s="158"/>
      <c r="C13" s="167"/>
      <c r="D13" s="167"/>
      <c r="E13" s="167"/>
      <c r="F13" s="167"/>
      <c r="G13" s="167"/>
      <c r="H13" s="160"/>
    </row>
    <row r="14" spans="2:11" x14ac:dyDescent="0.25">
      <c r="B14" s="161" t="s">
        <v>270</v>
      </c>
      <c r="C14" s="168"/>
      <c r="D14" s="168"/>
      <c r="E14" s="168"/>
      <c r="F14" s="168"/>
      <c r="G14" s="168"/>
      <c r="H14" s="163"/>
    </row>
    <row r="15" spans="2:11" x14ac:dyDescent="0.25">
      <c r="B15" s="161"/>
      <c r="C15" s="168"/>
      <c r="D15" s="168"/>
      <c r="E15" s="168"/>
      <c r="F15" s="168"/>
      <c r="G15" s="168"/>
      <c r="H15" s="163"/>
    </row>
    <row r="16" spans="2:11" x14ac:dyDescent="0.25">
      <c r="B16" s="158" t="s">
        <v>365</v>
      </c>
      <c r="C16" s="167"/>
      <c r="D16" s="167"/>
      <c r="E16" s="167"/>
      <c r="F16" s="167"/>
      <c r="G16" s="167"/>
      <c r="H16" s="160"/>
    </row>
    <row r="17" spans="2:8" ht="15.75" thickBot="1" x14ac:dyDescent="0.3">
      <c r="B17" s="164"/>
      <c r="C17" s="165"/>
      <c r="D17" s="165"/>
      <c r="E17" s="165"/>
      <c r="F17" s="165"/>
      <c r="G17" s="165"/>
      <c r="H17" s="166"/>
    </row>
  </sheetData>
  <mergeCells count="4">
    <mergeCell ref="D2:H2"/>
    <mergeCell ref="B12:H13"/>
    <mergeCell ref="B14:H15"/>
    <mergeCell ref="B16:H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9C86-0ECC-4773-A3B8-ABE0857535B5}">
  <dimension ref="B1:L17"/>
  <sheetViews>
    <sheetView workbookViewId="0">
      <selection activeCell="L11" sqref="L11"/>
    </sheetView>
  </sheetViews>
  <sheetFormatPr baseColWidth="10" defaultRowHeight="15" x14ac:dyDescent="0.25"/>
  <cols>
    <col min="9" max="9" width="15.7109375" bestFit="1" customWidth="1"/>
    <col min="11" max="11" width="16.42578125" bestFit="1" customWidth="1"/>
    <col min="12" max="12" width="14.140625" bestFit="1" customWidth="1"/>
  </cols>
  <sheetData>
    <row r="1" spans="2:12" ht="15.75" thickBot="1" x14ac:dyDescent="0.3"/>
    <row r="2" spans="2:12" ht="15.75" thickBot="1" x14ac:dyDescent="0.3">
      <c r="D2" s="153" t="s">
        <v>247</v>
      </c>
      <c r="E2" s="154"/>
      <c r="F2" s="154"/>
      <c r="G2" s="154"/>
      <c r="H2" s="154"/>
      <c r="I2" s="154"/>
      <c r="L2" s="51"/>
    </row>
    <row r="3" spans="2:12" x14ac:dyDescent="0.25">
      <c r="B3" s="76" t="s">
        <v>248</v>
      </c>
      <c r="C3" s="76" t="s">
        <v>186</v>
      </c>
      <c r="D3" s="76" t="s">
        <v>249</v>
      </c>
      <c r="E3" s="76" t="s">
        <v>250</v>
      </c>
      <c r="F3" s="76" t="s">
        <v>251</v>
      </c>
      <c r="G3" s="76" t="s">
        <v>252</v>
      </c>
      <c r="H3" s="76" t="s">
        <v>253</v>
      </c>
      <c r="I3" s="76" t="s">
        <v>254</v>
      </c>
      <c r="K3" s="76" t="s">
        <v>255</v>
      </c>
      <c r="L3" s="94">
        <v>0</v>
      </c>
    </row>
    <row r="4" spans="2:12" ht="15.75" thickBot="1" x14ac:dyDescent="0.3">
      <c r="B4" s="85" t="s">
        <v>256</v>
      </c>
      <c r="C4" s="85" t="s">
        <v>257</v>
      </c>
      <c r="D4" s="91">
        <v>22</v>
      </c>
      <c r="E4" s="91">
        <v>20</v>
      </c>
      <c r="F4" s="91">
        <v>24</v>
      </c>
      <c r="G4" s="91">
        <v>24</v>
      </c>
      <c r="H4" s="90">
        <f>+AVERAGE(D4:G4)</f>
        <v>22.5</v>
      </c>
      <c r="I4" s="91" t="str">
        <f>IF(H4&gt;20,"Horario Cubierto",IF(H4&gt;15,"Debe compensar","Sumario"))</f>
        <v>Horario Cubierto</v>
      </c>
      <c r="L4" s="51"/>
    </row>
    <row r="5" spans="2:12" x14ac:dyDescent="0.25">
      <c r="B5" s="85" t="s">
        <v>258</v>
      </c>
      <c r="C5" s="85" t="s">
        <v>259</v>
      </c>
      <c r="D5" s="91">
        <v>4</v>
      </c>
      <c r="E5" s="91">
        <v>11</v>
      </c>
      <c r="F5" s="91">
        <v>10</v>
      </c>
      <c r="G5" s="91">
        <v>20</v>
      </c>
      <c r="H5" s="90">
        <f t="shared" ref="H5:H10" si="0">+AVERAGE(D5:G5)</f>
        <v>11.25</v>
      </c>
      <c r="I5" s="91" t="str">
        <f t="shared" ref="I5:I10" si="1">IF(H5&gt;20,"Horario Cubierto",IF(H5&gt;15,"Debe compensar","Sumario"))</f>
        <v>Sumario</v>
      </c>
      <c r="K5" s="76" t="s">
        <v>260</v>
      </c>
      <c r="L5" s="94">
        <v>40</v>
      </c>
    </row>
    <row r="6" spans="2:12" ht="15.75" thickBot="1" x14ac:dyDescent="0.3">
      <c r="B6" s="85" t="s">
        <v>261</v>
      </c>
      <c r="C6" s="85" t="s">
        <v>262</v>
      </c>
      <c r="D6" s="91">
        <v>0</v>
      </c>
      <c r="E6" s="91">
        <v>16</v>
      </c>
      <c r="F6" s="91">
        <v>0</v>
      </c>
      <c r="G6" s="91">
        <v>20</v>
      </c>
      <c r="H6" s="90">
        <f t="shared" si="0"/>
        <v>9</v>
      </c>
      <c r="I6" s="91" t="str">
        <f t="shared" si="1"/>
        <v>Sumario</v>
      </c>
      <c r="L6" s="51"/>
    </row>
    <row r="7" spans="2:12" x14ac:dyDescent="0.25">
      <c r="B7" s="85" t="s">
        <v>263</v>
      </c>
      <c r="C7" s="85" t="s">
        <v>264</v>
      </c>
      <c r="D7" s="91">
        <v>18</v>
      </c>
      <c r="E7" s="91">
        <v>20</v>
      </c>
      <c r="F7" s="91">
        <v>18</v>
      </c>
      <c r="G7" s="91">
        <v>18</v>
      </c>
      <c r="H7" s="90">
        <f t="shared" si="0"/>
        <v>18.5</v>
      </c>
      <c r="I7" s="91" t="str">
        <f t="shared" si="1"/>
        <v>Debe compensar</v>
      </c>
      <c r="K7" s="76" t="s">
        <v>273</v>
      </c>
      <c r="L7" s="95">
        <v>20</v>
      </c>
    </row>
    <row r="8" spans="2:12" x14ac:dyDescent="0.25">
      <c r="B8" s="85" t="s">
        <v>265</v>
      </c>
      <c r="C8" s="85" t="s">
        <v>266</v>
      </c>
      <c r="D8" s="91">
        <v>20</v>
      </c>
      <c r="E8" s="91">
        <v>16</v>
      </c>
      <c r="F8" s="91">
        <v>20</v>
      </c>
      <c r="G8" s="91">
        <v>20</v>
      </c>
      <c r="H8" s="90">
        <f t="shared" si="0"/>
        <v>19</v>
      </c>
      <c r="I8" s="91" t="str">
        <f t="shared" si="1"/>
        <v>Debe compensar</v>
      </c>
    </row>
    <row r="9" spans="2:12" x14ac:dyDescent="0.25">
      <c r="B9" s="85" t="s">
        <v>267</v>
      </c>
      <c r="C9" s="85" t="s">
        <v>257</v>
      </c>
      <c r="D9" s="91">
        <v>16</v>
      </c>
      <c r="E9" s="91">
        <v>30</v>
      </c>
      <c r="F9" s="91">
        <v>14</v>
      </c>
      <c r="G9" s="91">
        <v>16</v>
      </c>
      <c r="H9" s="90">
        <f t="shared" si="0"/>
        <v>19</v>
      </c>
      <c r="I9" s="91" t="str">
        <f t="shared" si="1"/>
        <v>Debe compensar</v>
      </c>
    </row>
    <row r="10" spans="2:12" x14ac:dyDescent="0.25">
      <c r="B10" s="85" t="s">
        <v>268</v>
      </c>
      <c r="C10" s="85" t="s">
        <v>269</v>
      </c>
      <c r="D10" s="91">
        <v>40</v>
      </c>
      <c r="E10" s="91">
        <v>40</v>
      </c>
      <c r="F10" s="91">
        <v>40</v>
      </c>
      <c r="G10" s="91">
        <v>40</v>
      </c>
      <c r="H10" s="90">
        <f t="shared" si="0"/>
        <v>40</v>
      </c>
      <c r="I10" s="91" t="str">
        <f t="shared" si="1"/>
        <v>Horario Cubierto</v>
      </c>
      <c r="K10" s="93" t="s">
        <v>275</v>
      </c>
      <c r="L10" s="93" t="s">
        <v>279</v>
      </c>
    </row>
    <row r="11" spans="2:12" ht="15.75" thickBot="1" x14ac:dyDescent="0.3">
      <c r="D11" s="51"/>
      <c r="E11" s="51"/>
      <c r="F11" s="51"/>
      <c r="G11" s="51"/>
      <c r="H11" s="92"/>
      <c r="I11" s="51"/>
      <c r="K11" s="93" t="s">
        <v>276</v>
      </c>
      <c r="L11" s="93" t="s">
        <v>280</v>
      </c>
    </row>
    <row r="12" spans="2:12" x14ac:dyDescent="0.25">
      <c r="B12" s="155" t="s">
        <v>272</v>
      </c>
      <c r="C12" s="156"/>
      <c r="D12" s="156"/>
      <c r="E12" s="156"/>
      <c r="F12" s="156"/>
      <c r="G12" s="156"/>
      <c r="H12" s="156"/>
      <c r="I12" s="157"/>
      <c r="K12" s="93" t="s">
        <v>277</v>
      </c>
      <c r="L12" s="93" t="s">
        <v>278</v>
      </c>
    </row>
    <row r="13" spans="2:12" x14ac:dyDescent="0.25">
      <c r="B13" s="158"/>
      <c r="C13" s="159"/>
      <c r="D13" s="159"/>
      <c r="E13" s="159"/>
      <c r="F13" s="159"/>
      <c r="G13" s="159"/>
      <c r="H13" s="159"/>
      <c r="I13" s="160"/>
    </row>
    <row r="14" spans="2:12" x14ac:dyDescent="0.25">
      <c r="B14" s="161" t="s">
        <v>270</v>
      </c>
      <c r="C14" s="162"/>
      <c r="D14" s="162"/>
      <c r="E14" s="162"/>
      <c r="F14" s="162"/>
      <c r="G14" s="162"/>
      <c r="H14" s="162"/>
      <c r="I14" s="163"/>
      <c r="K14" s="70" t="s">
        <v>274</v>
      </c>
    </row>
    <row r="15" spans="2:12" x14ac:dyDescent="0.25">
      <c r="B15" s="161"/>
      <c r="C15" s="162"/>
      <c r="D15" s="162"/>
      <c r="E15" s="162"/>
      <c r="F15" s="162"/>
      <c r="G15" s="162"/>
      <c r="H15" s="162"/>
      <c r="I15" s="163"/>
    </row>
    <row r="16" spans="2:12" x14ac:dyDescent="0.25">
      <c r="B16" s="158" t="s">
        <v>271</v>
      </c>
      <c r="C16" s="159"/>
      <c r="D16" s="159"/>
      <c r="E16" s="159"/>
      <c r="F16" s="159"/>
      <c r="G16" s="159"/>
      <c r="H16" s="159"/>
      <c r="I16" s="160"/>
    </row>
    <row r="17" spans="2:9" x14ac:dyDescent="0.25">
      <c r="B17" s="158"/>
      <c r="C17" s="159"/>
      <c r="D17" s="159"/>
      <c r="E17" s="159"/>
      <c r="F17" s="159"/>
      <c r="G17" s="159"/>
      <c r="H17" s="159"/>
      <c r="I17" s="160"/>
    </row>
  </sheetData>
  <mergeCells count="4">
    <mergeCell ref="D2:I2"/>
    <mergeCell ref="B12:I13"/>
    <mergeCell ref="B14:I15"/>
    <mergeCell ref="B16:I17"/>
  </mergeCells>
  <conditionalFormatting sqref="D4:G10">
    <cfRule type="cellIs" dxfId="1" priority="3" operator="lessThan">
      <formula>20</formula>
    </cfRule>
  </conditionalFormatting>
  <conditionalFormatting sqref="H4:H10">
    <cfRule type="colorScale" priority="2">
      <colorScale>
        <cfvo type="num" val="0"/>
        <cfvo type="num" val="15"/>
        <cfvo type="num" val="40"/>
        <color rgb="FFF8696B"/>
        <color rgb="FFFFEB84"/>
        <color rgb="FF63BE7B"/>
      </colorScale>
    </cfRule>
  </conditionalFormatting>
  <conditionalFormatting sqref="I4:I10">
    <cfRule type="containsText" dxfId="0" priority="1" operator="containsText" text="Sumario">
      <formula>NOT(ISERROR(SEARCH("Sumario",I4)))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G11"/>
  <sheetViews>
    <sheetView zoomScale="130" zoomScaleNormal="130" workbookViewId="0">
      <selection activeCell="F17" sqref="F17"/>
    </sheetView>
  </sheetViews>
  <sheetFormatPr baseColWidth="10" defaultRowHeight="15" x14ac:dyDescent="0.25"/>
  <cols>
    <col min="1" max="1" width="9.42578125" bestFit="1" customWidth="1"/>
    <col min="2" max="2" width="17.140625" bestFit="1" customWidth="1"/>
    <col min="3" max="3" width="11.85546875" bestFit="1" customWidth="1"/>
    <col min="4" max="4" width="13.42578125" customWidth="1"/>
    <col min="5" max="5" width="12.140625" bestFit="1" customWidth="1"/>
    <col min="6" max="6" width="25.7109375" bestFit="1" customWidth="1"/>
    <col min="7" max="7" width="11.85546875" bestFit="1" customWidth="1"/>
  </cols>
  <sheetData>
    <row r="1" spans="1:7" ht="18.75" x14ac:dyDescent="0.3">
      <c r="A1" s="123" t="s">
        <v>33</v>
      </c>
      <c r="B1" s="123"/>
      <c r="C1" s="123"/>
      <c r="D1" s="123"/>
      <c r="F1" s="56" t="s">
        <v>84</v>
      </c>
      <c r="G1" s="51">
        <v>5</v>
      </c>
    </row>
    <row r="2" spans="1:7" ht="15.75" thickBot="1" x14ac:dyDescent="0.3">
      <c r="A2" s="21" t="s">
        <v>5</v>
      </c>
      <c r="B2" s="22" t="s">
        <v>6</v>
      </c>
      <c r="C2" s="22" t="s">
        <v>7</v>
      </c>
      <c r="D2" s="22" t="s">
        <v>8</v>
      </c>
      <c r="F2" s="55" t="s">
        <v>85</v>
      </c>
      <c r="G2" s="51">
        <v>4</v>
      </c>
    </row>
    <row r="3" spans="1:7" ht="15.75" thickTop="1" x14ac:dyDescent="0.25">
      <c r="A3" s="18" t="s">
        <v>24</v>
      </c>
      <c r="B3" s="16" t="s">
        <v>34</v>
      </c>
      <c r="C3" s="53" t="s">
        <v>30</v>
      </c>
      <c r="D3" s="16" t="b">
        <v>0</v>
      </c>
    </row>
    <row r="4" spans="1:7" x14ac:dyDescent="0.25">
      <c r="A4" s="19" t="s">
        <v>25</v>
      </c>
      <c r="B4" s="15" t="s">
        <v>35</v>
      </c>
      <c r="C4" s="52" t="s">
        <v>31</v>
      </c>
      <c r="D4" s="15" t="b">
        <v>1</v>
      </c>
      <c r="F4" s="47" t="s">
        <v>97</v>
      </c>
    </row>
    <row r="5" spans="1:7" x14ac:dyDescent="0.25">
      <c r="A5" s="20" t="s">
        <v>26</v>
      </c>
      <c r="B5" s="17" t="s">
        <v>36</v>
      </c>
      <c r="C5" s="54" t="s">
        <v>32</v>
      </c>
      <c r="D5" s="17" t="b">
        <v>0</v>
      </c>
      <c r="F5" s="47" t="s">
        <v>98</v>
      </c>
    </row>
    <row r="6" spans="1:7" x14ac:dyDescent="0.25">
      <c r="A6" s="19" t="s">
        <v>27</v>
      </c>
      <c r="B6" s="15" t="s">
        <v>37</v>
      </c>
      <c r="C6" s="52" t="s">
        <v>94</v>
      </c>
      <c r="D6" s="17" t="b">
        <v>1</v>
      </c>
      <c r="F6" s="47"/>
    </row>
    <row r="7" spans="1:7" x14ac:dyDescent="0.25">
      <c r="A7" s="20" t="s">
        <v>28</v>
      </c>
      <c r="B7" s="17" t="s">
        <v>38</v>
      </c>
      <c r="C7" s="54" t="s">
        <v>95</v>
      </c>
      <c r="D7" s="17" t="b">
        <v>0</v>
      </c>
      <c r="F7" s="47" t="s">
        <v>99</v>
      </c>
    </row>
    <row r="8" spans="1:7" x14ac:dyDescent="0.25">
      <c r="A8" s="19" t="s">
        <v>29</v>
      </c>
      <c r="B8" s="15" t="s">
        <v>39</v>
      </c>
      <c r="C8" s="52" t="s">
        <v>96</v>
      </c>
      <c r="D8" s="15" t="b">
        <v>1</v>
      </c>
      <c r="F8" s="47" t="s">
        <v>100</v>
      </c>
    </row>
    <row r="9" spans="1:7" x14ac:dyDescent="0.25">
      <c r="F9" s="47"/>
    </row>
    <row r="10" spans="1:7" x14ac:dyDescent="0.25">
      <c r="F10" s="47" t="s">
        <v>101</v>
      </c>
    </row>
    <row r="11" spans="1:7" x14ac:dyDescent="0.25">
      <c r="F11" s="47" t="s">
        <v>102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G6"/>
  <sheetViews>
    <sheetView workbookViewId="0">
      <selection activeCell="G4" sqref="G4"/>
    </sheetView>
  </sheetViews>
  <sheetFormatPr baseColWidth="10" defaultRowHeight="15" x14ac:dyDescent="0.25"/>
  <cols>
    <col min="1" max="1" width="9.42578125" bestFit="1" customWidth="1"/>
    <col min="2" max="2" width="14" bestFit="1" customWidth="1"/>
    <col min="3" max="3" width="13.7109375" bestFit="1" customWidth="1"/>
    <col min="4" max="4" width="9.85546875" bestFit="1" customWidth="1"/>
    <col min="6" max="6" width="16.140625" bestFit="1" customWidth="1"/>
    <col min="7" max="7" width="14.28515625" bestFit="1" customWidth="1"/>
  </cols>
  <sheetData>
    <row r="1" spans="1:7" ht="18.75" x14ac:dyDescent="0.3">
      <c r="A1" s="124" t="s">
        <v>44</v>
      </c>
      <c r="B1" s="124"/>
      <c r="C1" s="124"/>
      <c r="D1" s="124"/>
      <c r="F1" s="56" t="s">
        <v>103</v>
      </c>
      <c r="G1" t="s">
        <v>285</v>
      </c>
    </row>
    <row r="2" spans="1:7" ht="15.75" thickBot="1" x14ac:dyDescent="0.3">
      <c r="A2" s="26" t="s">
        <v>5</v>
      </c>
      <c r="B2" s="27" t="s">
        <v>6</v>
      </c>
      <c r="C2" s="27" t="s">
        <v>7</v>
      </c>
      <c r="D2" s="27" t="s">
        <v>8</v>
      </c>
      <c r="F2" s="55" t="s">
        <v>104</v>
      </c>
      <c r="G2" t="s">
        <v>286</v>
      </c>
    </row>
    <row r="3" spans="1:7" ht="15.75" thickTop="1" x14ac:dyDescent="0.25">
      <c r="A3" s="24" t="s">
        <v>40</v>
      </c>
      <c r="B3" s="23" t="s">
        <v>41</v>
      </c>
      <c r="C3" s="23" t="s">
        <v>42</v>
      </c>
      <c r="D3" s="25" t="s">
        <v>43</v>
      </c>
    </row>
    <row r="4" spans="1:7" x14ac:dyDescent="0.25">
      <c r="F4" s="47" t="s">
        <v>105</v>
      </c>
    </row>
    <row r="5" spans="1:7" x14ac:dyDescent="0.25">
      <c r="F5" s="47" t="s">
        <v>106</v>
      </c>
    </row>
    <row r="6" spans="1:7" x14ac:dyDescent="0.25">
      <c r="F6" s="47" t="s">
        <v>107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J5"/>
  <sheetViews>
    <sheetView topLeftCell="D1" zoomScale="145" zoomScaleNormal="145" workbookViewId="0">
      <selection activeCell="I10" sqref="I10"/>
    </sheetView>
  </sheetViews>
  <sheetFormatPr baseColWidth="10" defaultRowHeight="15" x14ac:dyDescent="0.25"/>
  <cols>
    <col min="1" max="1" width="9.42578125" bestFit="1" customWidth="1"/>
    <col min="2" max="2" width="11.85546875" bestFit="1" customWidth="1"/>
    <col min="3" max="3" width="64" bestFit="1" customWidth="1"/>
    <col min="9" max="9" width="18.85546875" style="47" bestFit="1" customWidth="1"/>
  </cols>
  <sheetData>
    <row r="1" spans="1:10" ht="18.75" x14ac:dyDescent="0.3">
      <c r="A1" s="125" t="s">
        <v>45</v>
      </c>
      <c r="B1" s="125"/>
      <c r="C1" s="125"/>
      <c r="E1" s="57">
        <v>4</v>
      </c>
      <c r="F1" s="57">
        <v>5</v>
      </c>
      <c r="G1" s="57">
        <v>3</v>
      </c>
      <c r="I1" s="47" t="s">
        <v>111</v>
      </c>
      <c r="J1">
        <f>SUM(E1,E2,E3,F1,F2,F3)</f>
        <v>18</v>
      </c>
    </row>
    <row r="2" spans="1:10" ht="15.75" thickBot="1" x14ac:dyDescent="0.3">
      <c r="A2" s="34" t="s">
        <v>5</v>
      </c>
      <c r="B2" s="35" t="s">
        <v>6</v>
      </c>
      <c r="C2" s="35" t="s">
        <v>52</v>
      </c>
      <c r="E2" s="57">
        <v>1</v>
      </c>
      <c r="F2" s="57">
        <v>2</v>
      </c>
      <c r="G2" s="57">
        <v>4</v>
      </c>
    </row>
    <row r="3" spans="1:10" ht="15.75" thickTop="1" x14ac:dyDescent="0.25">
      <c r="A3" s="29" t="s">
        <v>46</v>
      </c>
      <c r="B3" s="30" t="s">
        <v>50</v>
      </c>
      <c r="C3" s="30" t="s">
        <v>53</v>
      </c>
      <c r="E3" s="57">
        <v>2</v>
      </c>
      <c r="F3" s="57">
        <v>4</v>
      </c>
      <c r="G3" s="57">
        <v>1</v>
      </c>
      <c r="I3" s="47" t="s">
        <v>108</v>
      </c>
      <c r="J3">
        <f>SUM(E1:G3)</f>
        <v>26</v>
      </c>
    </row>
    <row r="4" spans="1:10" x14ac:dyDescent="0.25">
      <c r="A4" s="31" t="s">
        <v>48</v>
      </c>
      <c r="B4" s="32" t="s">
        <v>51</v>
      </c>
      <c r="C4" s="32" t="s">
        <v>54</v>
      </c>
      <c r="I4" s="47" t="s">
        <v>109</v>
      </c>
      <c r="J4">
        <f>SUM(E1:E3, G1:G3)</f>
        <v>15</v>
      </c>
    </row>
    <row r="5" spans="1:10" x14ac:dyDescent="0.25">
      <c r="A5" s="33" t="s">
        <v>47</v>
      </c>
      <c r="B5" s="28" t="s">
        <v>49</v>
      </c>
      <c r="C5" s="28" t="s">
        <v>55</v>
      </c>
      <c r="I5" s="47" t="s">
        <v>110</v>
      </c>
      <c r="J5">
        <f>SUM(E1:F3 F1:G3)</f>
        <v>11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12"/>
  <sheetViews>
    <sheetView topLeftCell="E1" zoomScaleNormal="100" workbookViewId="0">
      <selection activeCell="H9" sqref="H9"/>
    </sheetView>
  </sheetViews>
  <sheetFormatPr baseColWidth="10" defaultRowHeight="15" x14ac:dyDescent="0.25"/>
  <cols>
    <col min="1" max="1" width="11.85546875" bestFit="1" customWidth="1"/>
    <col min="2" max="2" width="12.140625" bestFit="1" customWidth="1"/>
    <col min="3" max="3" width="22.7109375" bestFit="1" customWidth="1"/>
    <col min="6" max="10" width="32.7109375" customWidth="1"/>
  </cols>
  <sheetData>
    <row r="1" spans="1:10" ht="36" x14ac:dyDescent="0.55000000000000004">
      <c r="A1" s="126" t="s">
        <v>112</v>
      </c>
      <c r="B1" s="126"/>
      <c r="C1" s="126"/>
      <c r="F1" s="86" t="s">
        <v>64</v>
      </c>
      <c r="G1" s="86" t="s">
        <v>65</v>
      </c>
      <c r="H1" s="86" t="s">
        <v>66</v>
      </c>
      <c r="I1" s="86" t="s">
        <v>67</v>
      </c>
      <c r="J1" s="86" t="s">
        <v>8</v>
      </c>
    </row>
    <row r="2" spans="1:10" ht="32.25" thickBot="1" x14ac:dyDescent="0.55000000000000004">
      <c r="A2" s="45" t="s">
        <v>56</v>
      </c>
      <c r="B2" s="46" t="s">
        <v>5</v>
      </c>
      <c r="C2" s="46" t="s">
        <v>57</v>
      </c>
      <c r="F2" s="61" t="s">
        <v>68</v>
      </c>
      <c r="G2" s="62" t="s">
        <v>69</v>
      </c>
      <c r="H2" s="62" t="s">
        <v>70</v>
      </c>
      <c r="I2" s="62" t="s">
        <v>71</v>
      </c>
      <c r="J2" s="63">
        <f>2^8/4*2+4</f>
        <v>132</v>
      </c>
    </row>
    <row r="3" spans="1:10" ht="32.25" thickTop="1" x14ac:dyDescent="0.5">
      <c r="A3" s="37">
        <v>1</v>
      </c>
      <c r="B3" s="42" t="s">
        <v>46</v>
      </c>
      <c r="C3" s="38" t="s">
        <v>50</v>
      </c>
      <c r="F3" s="64" t="s">
        <v>72</v>
      </c>
      <c r="G3" s="65" t="s">
        <v>73</v>
      </c>
      <c r="H3" s="65" t="s">
        <v>74</v>
      </c>
      <c r="I3" s="65" t="s">
        <v>75</v>
      </c>
      <c r="J3" s="66">
        <f>2^(8/4)*2+4</f>
        <v>12</v>
      </c>
    </row>
    <row r="4" spans="1:10" ht="31.5" x14ac:dyDescent="0.5">
      <c r="A4" s="39">
        <v>2</v>
      </c>
      <c r="B4" s="43" t="s">
        <v>47</v>
      </c>
      <c r="C4" s="36" t="s">
        <v>49</v>
      </c>
      <c r="F4" s="61" t="s">
        <v>76</v>
      </c>
      <c r="G4" s="62" t="s">
        <v>77</v>
      </c>
      <c r="H4" s="62" t="s">
        <v>78</v>
      </c>
      <c r="I4" s="62" t="s">
        <v>79</v>
      </c>
      <c r="J4" s="63">
        <f>2^((8/4)*2+4)</f>
        <v>256</v>
      </c>
    </row>
    <row r="5" spans="1:10" ht="31.5" x14ac:dyDescent="0.5">
      <c r="A5" s="40">
        <v>3</v>
      </c>
      <c r="B5" s="44" t="s">
        <v>48</v>
      </c>
      <c r="C5" s="41" t="s">
        <v>51</v>
      </c>
      <c r="F5" s="67" t="s">
        <v>80</v>
      </c>
      <c r="G5" s="68" t="s">
        <v>81</v>
      </c>
      <c r="H5" s="68" t="s">
        <v>82</v>
      </c>
      <c r="I5" s="68" t="s">
        <v>83</v>
      </c>
      <c r="J5" s="69">
        <f>2^(8/4*(2+4))</f>
        <v>4096</v>
      </c>
    </row>
    <row r="6" spans="1:10" x14ac:dyDescent="0.25">
      <c r="A6" s="39">
        <v>4</v>
      </c>
      <c r="B6" s="43" t="s">
        <v>22</v>
      </c>
      <c r="C6" s="36" t="s">
        <v>17</v>
      </c>
    </row>
    <row r="7" spans="1:10" x14ac:dyDescent="0.25">
      <c r="A7" s="40">
        <v>5</v>
      </c>
      <c r="B7" s="44" t="s">
        <v>3</v>
      </c>
      <c r="C7" s="41" t="s">
        <v>20</v>
      </c>
    </row>
    <row r="8" spans="1:10" x14ac:dyDescent="0.25">
      <c r="A8" s="39">
        <v>6</v>
      </c>
      <c r="B8" s="43" t="s">
        <v>4</v>
      </c>
      <c r="C8" s="36" t="s">
        <v>21</v>
      </c>
    </row>
    <row r="9" spans="1:10" x14ac:dyDescent="0.25">
      <c r="A9" s="40">
        <v>7</v>
      </c>
      <c r="B9" s="44" t="s">
        <v>58</v>
      </c>
      <c r="C9" s="41" t="s">
        <v>59</v>
      </c>
    </row>
    <row r="10" spans="1:10" x14ac:dyDescent="0.25">
      <c r="A10" s="39">
        <v>8</v>
      </c>
      <c r="B10" s="43" t="s">
        <v>60</v>
      </c>
      <c r="C10" s="36" t="s">
        <v>61</v>
      </c>
      <c r="F10" s="70"/>
    </row>
    <row r="11" spans="1:10" x14ac:dyDescent="0.25">
      <c r="A11" s="40">
        <v>9</v>
      </c>
      <c r="B11" s="44" t="s">
        <v>40</v>
      </c>
      <c r="C11" s="41" t="s">
        <v>41</v>
      </c>
    </row>
    <row r="12" spans="1:10" x14ac:dyDescent="0.25">
      <c r="A12" s="39">
        <v>10</v>
      </c>
      <c r="B12" s="43" t="s">
        <v>62</v>
      </c>
      <c r="C12" s="36" t="s">
        <v>63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3C49-6555-4E6A-BC90-2C6DEF2B9167}">
  <dimension ref="A1:B21"/>
  <sheetViews>
    <sheetView workbookViewId="0">
      <selection activeCell="B14" sqref="B14"/>
    </sheetView>
  </sheetViews>
  <sheetFormatPr baseColWidth="10" defaultRowHeight="15" x14ac:dyDescent="0.25"/>
  <cols>
    <col min="1" max="1" width="49.85546875" bestFit="1" customWidth="1"/>
    <col min="2" max="2" width="19.28515625" bestFit="1" customWidth="1"/>
  </cols>
  <sheetData>
    <row r="1" spans="1:2" x14ac:dyDescent="0.25">
      <c r="A1" s="76" t="s">
        <v>146</v>
      </c>
      <c r="B1" s="104">
        <v>1000</v>
      </c>
    </row>
    <row r="2" spans="1:2" x14ac:dyDescent="0.25">
      <c r="A2" t="s">
        <v>137</v>
      </c>
      <c r="B2" s="51"/>
    </row>
    <row r="3" spans="1:2" x14ac:dyDescent="0.25">
      <c r="A3" t="s">
        <v>138</v>
      </c>
      <c r="B3" s="51"/>
    </row>
    <row r="4" spans="1:2" x14ac:dyDescent="0.25">
      <c r="A4" t="s">
        <v>139</v>
      </c>
      <c r="B4" s="51"/>
    </row>
    <row r="5" spans="1:2" x14ac:dyDescent="0.25">
      <c r="A5" t="s">
        <v>140</v>
      </c>
      <c r="B5" s="51"/>
    </row>
    <row r="6" spans="1:2" x14ac:dyDescent="0.25">
      <c r="A6" t="s">
        <v>141</v>
      </c>
      <c r="B6" s="51"/>
    </row>
    <row r="7" spans="1:2" x14ac:dyDescent="0.25">
      <c r="A7" t="s">
        <v>142</v>
      </c>
      <c r="B7" s="51"/>
    </row>
    <row r="8" spans="1:2" x14ac:dyDescent="0.25">
      <c r="A8" t="s">
        <v>143</v>
      </c>
      <c r="B8" s="97"/>
    </row>
    <row r="9" spans="1:2" x14ac:dyDescent="0.25">
      <c r="A9" t="s">
        <v>144</v>
      </c>
      <c r="B9" s="51"/>
    </row>
    <row r="10" spans="1:2" x14ac:dyDescent="0.25">
      <c r="A10" t="s">
        <v>145</v>
      </c>
      <c r="B10" s="51"/>
    </row>
    <row r="11" spans="1:2" x14ac:dyDescent="0.25">
      <c r="A11" t="s">
        <v>147</v>
      </c>
      <c r="B11" s="51"/>
    </row>
    <row r="12" spans="1:2" x14ac:dyDescent="0.25">
      <c r="A12" t="s">
        <v>148</v>
      </c>
      <c r="B12" s="51"/>
    </row>
    <row r="13" spans="1:2" x14ac:dyDescent="0.25">
      <c r="A13" t="s">
        <v>149</v>
      </c>
      <c r="B13" s="106">
        <v>-1</v>
      </c>
    </row>
    <row r="14" spans="1:2" x14ac:dyDescent="0.25">
      <c r="A14" t="s">
        <v>150</v>
      </c>
      <c r="B14" s="107">
        <v>44479</v>
      </c>
    </row>
    <row r="15" spans="1:2" x14ac:dyDescent="0.25">
      <c r="A15" t="s">
        <v>151</v>
      </c>
      <c r="B15" s="98"/>
    </row>
    <row r="16" spans="1:2" x14ac:dyDescent="0.25">
      <c r="A16" t="s">
        <v>152</v>
      </c>
      <c r="B16" s="98"/>
    </row>
    <row r="17" spans="1:2" x14ac:dyDescent="0.25">
      <c r="A17" s="96" t="s">
        <v>113</v>
      </c>
      <c r="B17" s="105" t="s">
        <v>287</v>
      </c>
    </row>
    <row r="18" spans="1:2" x14ac:dyDescent="0.25">
      <c r="A18" t="s">
        <v>114</v>
      </c>
      <c r="B18" s="51"/>
    </row>
    <row r="19" spans="1:2" x14ac:dyDescent="0.25">
      <c r="A19" t="s">
        <v>115</v>
      </c>
    </row>
    <row r="20" spans="1:2" x14ac:dyDescent="0.25">
      <c r="A20" t="s">
        <v>116</v>
      </c>
    </row>
    <row r="21" spans="1:2" x14ac:dyDescent="0.25">
      <c r="A21" t="s">
        <v>117</v>
      </c>
      <c r="B21" s="58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855C-0D59-4C38-9705-3150359C3C5D}">
  <dimension ref="B1:L20"/>
  <sheetViews>
    <sheetView topLeftCell="B1" zoomScale="115" zoomScaleNormal="115" workbookViewId="0">
      <selection activeCell="G24" sqref="G24"/>
    </sheetView>
  </sheetViews>
  <sheetFormatPr baseColWidth="10" defaultRowHeight="15" x14ac:dyDescent="0.25"/>
  <cols>
    <col min="2" max="2" width="22" bestFit="1" customWidth="1"/>
    <col min="3" max="3" width="10.140625" bestFit="1" customWidth="1"/>
    <col min="4" max="4" width="16.7109375" bestFit="1" customWidth="1"/>
    <col min="5" max="5" width="14.42578125" customWidth="1"/>
    <col min="6" max="6" width="15" customWidth="1"/>
    <col min="7" max="7" width="17.28515625" customWidth="1"/>
    <col min="8" max="8" width="19.28515625" customWidth="1"/>
    <col min="9" max="9" width="12.85546875" bestFit="1" customWidth="1"/>
    <col min="10" max="10" width="13.7109375" customWidth="1"/>
  </cols>
  <sheetData>
    <row r="1" spans="2:12" x14ac:dyDescent="0.25">
      <c r="B1" s="76" t="s">
        <v>135</v>
      </c>
    </row>
    <row r="2" spans="2:12" ht="15.75" thickBot="1" x14ac:dyDescent="0.3"/>
    <row r="3" spans="2:12" x14ac:dyDescent="0.25">
      <c r="B3" s="76" t="s">
        <v>134</v>
      </c>
      <c r="C3" s="76" t="s">
        <v>133</v>
      </c>
      <c r="D3" s="76" t="s">
        <v>132</v>
      </c>
      <c r="E3" s="76" t="s">
        <v>131</v>
      </c>
      <c r="F3" s="76" t="s">
        <v>120</v>
      </c>
      <c r="G3" s="76" t="s">
        <v>130</v>
      </c>
      <c r="H3" s="76" t="s">
        <v>129</v>
      </c>
      <c r="I3" s="76" t="s">
        <v>118</v>
      </c>
      <c r="J3" s="76" t="s">
        <v>128</v>
      </c>
    </row>
    <row r="4" spans="2:12" s="96" customFormat="1" x14ac:dyDescent="0.25">
      <c r="B4" s="108" t="s">
        <v>127</v>
      </c>
      <c r="C4" s="108">
        <v>250</v>
      </c>
      <c r="D4" s="109">
        <v>25.75</v>
      </c>
      <c r="E4" s="110"/>
      <c r="F4" s="110"/>
      <c r="G4" s="110"/>
      <c r="H4" s="110"/>
      <c r="I4" s="110"/>
      <c r="J4" s="110"/>
      <c r="L4" s="110"/>
    </row>
    <row r="5" spans="2:12" x14ac:dyDescent="0.25">
      <c r="B5" s="59" t="s">
        <v>126</v>
      </c>
      <c r="C5" s="59">
        <v>165</v>
      </c>
      <c r="D5" s="71">
        <v>30.85</v>
      </c>
      <c r="E5" s="72"/>
      <c r="F5" s="72"/>
      <c r="G5" s="72"/>
      <c r="H5" s="72"/>
      <c r="I5" s="72"/>
      <c r="J5" s="72"/>
    </row>
    <row r="6" spans="2:12" x14ac:dyDescent="0.25">
      <c r="B6" s="59" t="s">
        <v>125</v>
      </c>
      <c r="C6" s="59">
        <v>280</v>
      </c>
      <c r="D6" s="71">
        <v>40.15</v>
      </c>
      <c r="E6" s="72"/>
      <c r="F6" s="72"/>
      <c r="G6" s="72"/>
      <c r="H6" s="72"/>
      <c r="I6" s="72"/>
      <c r="J6" s="72"/>
    </row>
    <row r="7" spans="2:12" x14ac:dyDescent="0.25">
      <c r="B7" s="59" t="s">
        <v>124</v>
      </c>
      <c r="C7" s="59">
        <v>35</v>
      </c>
      <c r="D7" s="71">
        <v>60</v>
      </c>
      <c r="E7" s="72"/>
      <c r="F7" s="72"/>
      <c r="G7" s="72"/>
      <c r="H7" s="72"/>
      <c r="I7" s="72"/>
      <c r="J7" s="72"/>
    </row>
    <row r="8" spans="2:12" x14ac:dyDescent="0.25">
      <c r="B8" s="59" t="s">
        <v>123</v>
      </c>
      <c r="C8" s="59">
        <v>370</v>
      </c>
      <c r="D8" s="71">
        <v>20.75</v>
      </c>
      <c r="E8" s="72"/>
      <c r="F8" s="72"/>
      <c r="G8" s="72"/>
      <c r="H8" s="72"/>
      <c r="I8" s="72"/>
      <c r="J8" s="72"/>
    </row>
    <row r="9" spans="2:12" x14ac:dyDescent="0.25">
      <c r="B9" s="59" t="s">
        <v>122</v>
      </c>
      <c r="C9" s="59">
        <v>423</v>
      </c>
      <c r="D9" s="71">
        <v>19.5</v>
      </c>
      <c r="E9" s="72"/>
      <c r="F9" s="72"/>
      <c r="G9" s="72"/>
      <c r="H9" s="72"/>
      <c r="I9" s="72"/>
      <c r="J9" s="72"/>
    </row>
    <row r="10" spans="2:12" x14ac:dyDescent="0.25">
      <c r="B10" s="59" t="s">
        <v>121</v>
      </c>
      <c r="C10" s="59"/>
      <c r="D10" s="59"/>
      <c r="E10" s="72"/>
      <c r="F10" s="72"/>
      <c r="G10" s="72"/>
      <c r="H10" s="59"/>
      <c r="I10" s="72"/>
      <c r="J10" s="72"/>
    </row>
    <row r="11" spans="2:12" x14ac:dyDescent="0.25">
      <c r="B11" s="59"/>
      <c r="C11" s="59"/>
      <c r="D11" s="59"/>
      <c r="E11" s="59"/>
      <c r="F11" s="59"/>
      <c r="G11" s="59"/>
      <c r="H11" s="59"/>
      <c r="I11" s="72"/>
      <c r="J11" s="59"/>
    </row>
    <row r="12" spans="2:12" x14ac:dyDescent="0.25">
      <c r="B12" s="59"/>
      <c r="C12" s="59"/>
      <c r="D12" s="59"/>
      <c r="E12" s="59"/>
      <c r="F12" s="59"/>
      <c r="G12" s="59"/>
      <c r="H12" s="59"/>
      <c r="I12" s="59"/>
      <c r="J12" s="59"/>
    </row>
    <row r="13" spans="2:12" ht="15.75" thickBot="1" x14ac:dyDescent="0.3">
      <c r="B13" s="59" t="s">
        <v>136</v>
      </c>
      <c r="C13" s="59"/>
      <c r="D13" s="59"/>
      <c r="E13" s="59"/>
      <c r="F13" s="72"/>
      <c r="G13" s="59"/>
      <c r="H13" s="59"/>
      <c r="I13" s="59"/>
      <c r="J13" s="59"/>
    </row>
    <row r="14" spans="2:12" ht="15.75" thickBot="1" x14ac:dyDescent="0.3">
      <c r="B14" s="76" t="s">
        <v>120</v>
      </c>
      <c r="C14" s="60">
        <v>0.18</v>
      </c>
      <c r="D14" s="59"/>
      <c r="E14" s="59"/>
      <c r="F14" s="59"/>
      <c r="G14" s="59"/>
      <c r="H14" s="59"/>
      <c r="I14" s="59"/>
      <c r="J14" s="59"/>
      <c r="K14" s="72"/>
    </row>
    <row r="15" spans="2:12" ht="15.75" thickBot="1" x14ac:dyDescent="0.3">
      <c r="B15" s="76" t="s">
        <v>119</v>
      </c>
      <c r="C15" s="60">
        <v>0.21</v>
      </c>
      <c r="D15" s="59"/>
      <c r="E15" s="59"/>
      <c r="F15" s="59"/>
      <c r="G15" s="59"/>
      <c r="H15" s="59"/>
      <c r="I15" s="59"/>
      <c r="J15" s="59"/>
    </row>
    <row r="16" spans="2:12" x14ac:dyDescent="0.25">
      <c r="B16" s="76" t="s">
        <v>118</v>
      </c>
      <c r="C16" s="60" t="s">
        <v>3</v>
      </c>
      <c r="D16" s="59"/>
      <c r="E16" s="59"/>
      <c r="F16" s="59"/>
      <c r="G16" s="59"/>
      <c r="H16" s="72"/>
      <c r="I16" s="59"/>
      <c r="J16" s="59"/>
    </row>
    <row r="18" spans="2:9" x14ac:dyDescent="0.25">
      <c r="I18" s="72"/>
    </row>
    <row r="20" spans="2:9" x14ac:dyDescent="0.25">
      <c r="B20" s="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C08C-CA05-4B7B-9AE8-E0B02F9C5691}">
  <dimension ref="C1:H13"/>
  <sheetViews>
    <sheetView showGridLines="0" zoomScale="145" workbookViewId="0">
      <selection activeCell="H18" sqref="H18"/>
    </sheetView>
  </sheetViews>
  <sheetFormatPr baseColWidth="10" defaultRowHeight="12.75" x14ac:dyDescent="0.2"/>
  <cols>
    <col min="1" max="1" width="2.28515625" style="116" customWidth="1"/>
    <col min="2" max="2" width="11.42578125" style="116"/>
    <col min="3" max="8" width="13" style="116" bestFit="1" customWidth="1"/>
    <col min="9" max="256" width="11.42578125" style="116"/>
    <col min="257" max="257" width="2.28515625" style="116" customWidth="1"/>
    <col min="258" max="258" width="11.42578125" style="116"/>
    <col min="259" max="264" width="13" style="116" bestFit="1" customWidth="1"/>
    <col min="265" max="512" width="11.42578125" style="116"/>
    <col min="513" max="513" width="2.28515625" style="116" customWidth="1"/>
    <col min="514" max="514" width="11.42578125" style="116"/>
    <col min="515" max="520" width="13" style="116" bestFit="1" customWidth="1"/>
    <col min="521" max="768" width="11.42578125" style="116"/>
    <col min="769" max="769" width="2.28515625" style="116" customWidth="1"/>
    <col min="770" max="770" width="11.42578125" style="116"/>
    <col min="771" max="776" width="13" style="116" bestFit="1" customWidth="1"/>
    <col min="777" max="1024" width="11.42578125" style="116"/>
    <col min="1025" max="1025" width="2.28515625" style="116" customWidth="1"/>
    <col min="1026" max="1026" width="11.42578125" style="116"/>
    <col min="1027" max="1032" width="13" style="116" bestFit="1" customWidth="1"/>
    <col min="1033" max="1280" width="11.42578125" style="116"/>
    <col min="1281" max="1281" width="2.28515625" style="116" customWidth="1"/>
    <col min="1282" max="1282" width="11.42578125" style="116"/>
    <col min="1283" max="1288" width="13" style="116" bestFit="1" customWidth="1"/>
    <col min="1289" max="1536" width="11.42578125" style="116"/>
    <col min="1537" max="1537" width="2.28515625" style="116" customWidth="1"/>
    <col min="1538" max="1538" width="11.42578125" style="116"/>
    <col min="1539" max="1544" width="13" style="116" bestFit="1" customWidth="1"/>
    <col min="1545" max="1792" width="11.42578125" style="116"/>
    <col min="1793" max="1793" width="2.28515625" style="116" customWidth="1"/>
    <col min="1794" max="1794" width="11.42578125" style="116"/>
    <col min="1795" max="1800" width="13" style="116" bestFit="1" customWidth="1"/>
    <col min="1801" max="2048" width="11.42578125" style="116"/>
    <col min="2049" max="2049" width="2.28515625" style="116" customWidth="1"/>
    <col min="2050" max="2050" width="11.42578125" style="116"/>
    <col min="2051" max="2056" width="13" style="116" bestFit="1" customWidth="1"/>
    <col min="2057" max="2304" width="11.42578125" style="116"/>
    <col min="2305" max="2305" width="2.28515625" style="116" customWidth="1"/>
    <col min="2306" max="2306" width="11.42578125" style="116"/>
    <col min="2307" max="2312" width="13" style="116" bestFit="1" customWidth="1"/>
    <col min="2313" max="2560" width="11.42578125" style="116"/>
    <col min="2561" max="2561" width="2.28515625" style="116" customWidth="1"/>
    <col min="2562" max="2562" width="11.42578125" style="116"/>
    <col min="2563" max="2568" width="13" style="116" bestFit="1" customWidth="1"/>
    <col min="2569" max="2816" width="11.42578125" style="116"/>
    <col min="2817" max="2817" width="2.28515625" style="116" customWidth="1"/>
    <col min="2818" max="2818" width="11.42578125" style="116"/>
    <col min="2819" max="2824" width="13" style="116" bestFit="1" customWidth="1"/>
    <col min="2825" max="3072" width="11.42578125" style="116"/>
    <col min="3073" max="3073" width="2.28515625" style="116" customWidth="1"/>
    <col min="3074" max="3074" width="11.42578125" style="116"/>
    <col min="3075" max="3080" width="13" style="116" bestFit="1" customWidth="1"/>
    <col min="3081" max="3328" width="11.42578125" style="116"/>
    <col min="3329" max="3329" width="2.28515625" style="116" customWidth="1"/>
    <col min="3330" max="3330" width="11.42578125" style="116"/>
    <col min="3331" max="3336" width="13" style="116" bestFit="1" customWidth="1"/>
    <col min="3337" max="3584" width="11.42578125" style="116"/>
    <col min="3585" max="3585" width="2.28515625" style="116" customWidth="1"/>
    <col min="3586" max="3586" width="11.42578125" style="116"/>
    <col min="3587" max="3592" width="13" style="116" bestFit="1" customWidth="1"/>
    <col min="3593" max="3840" width="11.42578125" style="116"/>
    <col min="3841" max="3841" width="2.28515625" style="116" customWidth="1"/>
    <col min="3842" max="3842" width="11.42578125" style="116"/>
    <col min="3843" max="3848" width="13" style="116" bestFit="1" customWidth="1"/>
    <col min="3849" max="4096" width="11.42578125" style="116"/>
    <col min="4097" max="4097" width="2.28515625" style="116" customWidth="1"/>
    <col min="4098" max="4098" width="11.42578125" style="116"/>
    <col min="4099" max="4104" width="13" style="116" bestFit="1" customWidth="1"/>
    <col min="4105" max="4352" width="11.42578125" style="116"/>
    <col min="4353" max="4353" width="2.28515625" style="116" customWidth="1"/>
    <col min="4354" max="4354" width="11.42578125" style="116"/>
    <col min="4355" max="4360" width="13" style="116" bestFit="1" customWidth="1"/>
    <col min="4361" max="4608" width="11.42578125" style="116"/>
    <col min="4609" max="4609" width="2.28515625" style="116" customWidth="1"/>
    <col min="4610" max="4610" width="11.42578125" style="116"/>
    <col min="4611" max="4616" width="13" style="116" bestFit="1" customWidth="1"/>
    <col min="4617" max="4864" width="11.42578125" style="116"/>
    <col min="4865" max="4865" width="2.28515625" style="116" customWidth="1"/>
    <col min="4866" max="4866" width="11.42578125" style="116"/>
    <col min="4867" max="4872" width="13" style="116" bestFit="1" customWidth="1"/>
    <col min="4873" max="5120" width="11.42578125" style="116"/>
    <col min="5121" max="5121" width="2.28515625" style="116" customWidth="1"/>
    <col min="5122" max="5122" width="11.42578125" style="116"/>
    <col min="5123" max="5128" width="13" style="116" bestFit="1" customWidth="1"/>
    <col min="5129" max="5376" width="11.42578125" style="116"/>
    <col min="5377" max="5377" width="2.28515625" style="116" customWidth="1"/>
    <col min="5378" max="5378" width="11.42578125" style="116"/>
    <col min="5379" max="5384" width="13" style="116" bestFit="1" customWidth="1"/>
    <col min="5385" max="5632" width="11.42578125" style="116"/>
    <col min="5633" max="5633" width="2.28515625" style="116" customWidth="1"/>
    <col min="5634" max="5634" width="11.42578125" style="116"/>
    <col min="5635" max="5640" width="13" style="116" bestFit="1" customWidth="1"/>
    <col min="5641" max="5888" width="11.42578125" style="116"/>
    <col min="5889" max="5889" width="2.28515625" style="116" customWidth="1"/>
    <col min="5890" max="5890" width="11.42578125" style="116"/>
    <col min="5891" max="5896" width="13" style="116" bestFit="1" customWidth="1"/>
    <col min="5897" max="6144" width="11.42578125" style="116"/>
    <col min="6145" max="6145" width="2.28515625" style="116" customWidth="1"/>
    <col min="6146" max="6146" width="11.42578125" style="116"/>
    <col min="6147" max="6152" width="13" style="116" bestFit="1" customWidth="1"/>
    <col min="6153" max="6400" width="11.42578125" style="116"/>
    <col min="6401" max="6401" width="2.28515625" style="116" customWidth="1"/>
    <col min="6402" max="6402" width="11.42578125" style="116"/>
    <col min="6403" max="6408" width="13" style="116" bestFit="1" customWidth="1"/>
    <col min="6409" max="6656" width="11.42578125" style="116"/>
    <col min="6657" max="6657" width="2.28515625" style="116" customWidth="1"/>
    <col min="6658" max="6658" width="11.42578125" style="116"/>
    <col min="6659" max="6664" width="13" style="116" bestFit="1" customWidth="1"/>
    <col min="6665" max="6912" width="11.42578125" style="116"/>
    <col min="6913" max="6913" width="2.28515625" style="116" customWidth="1"/>
    <col min="6914" max="6914" width="11.42578125" style="116"/>
    <col min="6915" max="6920" width="13" style="116" bestFit="1" customWidth="1"/>
    <col min="6921" max="7168" width="11.42578125" style="116"/>
    <col min="7169" max="7169" width="2.28515625" style="116" customWidth="1"/>
    <col min="7170" max="7170" width="11.42578125" style="116"/>
    <col min="7171" max="7176" width="13" style="116" bestFit="1" customWidth="1"/>
    <col min="7177" max="7424" width="11.42578125" style="116"/>
    <col min="7425" max="7425" width="2.28515625" style="116" customWidth="1"/>
    <col min="7426" max="7426" width="11.42578125" style="116"/>
    <col min="7427" max="7432" width="13" style="116" bestFit="1" customWidth="1"/>
    <col min="7433" max="7680" width="11.42578125" style="116"/>
    <col min="7681" max="7681" width="2.28515625" style="116" customWidth="1"/>
    <col min="7682" max="7682" width="11.42578125" style="116"/>
    <col min="7683" max="7688" width="13" style="116" bestFit="1" customWidth="1"/>
    <col min="7689" max="7936" width="11.42578125" style="116"/>
    <col min="7937" max="7937" width="2.28515625" style="116" customWidth="1"/>
    <col min="7938" max="7938" width="11.42578125" style="116"/>
    <col min="7939" max="7944" width="13" style="116" bestFit="1" customWidth="1"/>
    <col min="7945" max="8192" width="11.42578125" style="116"/>
    <col min="8193" max="8193" width="2.28515625" style="116" customWidth="1"/>
    <col min="8194" max="8194" width="11.42578125" style="116"/>
    <col min="8195" max="8200" width="13" style="116" bestFit="1" customWidth="1"/>
    <col min="8201" max="8448" width="11.42578125" style="116"/>
    <col min="8449" max="8449" width="2.28515625" style="116" customWidth="1"/>
    <col min="8450" max="8450" width="11.42578125" style="116"/>
    <col min="8451" max="8456" width="13" style="116" bestFit="1" customWidth="1"/>
    <col min="8457" max="8704" width="11.42578125" style="116"/>
    <col min="8705" max="8705" width="2.28515625" style="116" customWidth="1"/>
    <col min="8706" max="8706" width="11.42578125" style="116"/>
    <col min="8707" max="8712" width="13" style="116" bestFit="1" customWidth="1"/>
    <col min="8713" max="8960" width="11.42578125" style="116"/>
    <col min="8961" max="8961" width="2.28515625" style="116" customWidth="1"/>
    <col min="8962" max="8962" width="11.42578125" style="116"/>
    <col min="8963" max="8968" width="13" style="116" bestFit="1" customWidth="1"/>
    <col min="8969" max="9216" width="11.42578125" style="116"/>
    <col min="9217" max="9217" width="2.28515625" style="116" customWidth="1"/>
    <col min="9218" max="9218" width="11.42578125" style="116"/>
    <col min="9219" max="9224" width="13" style="116" bestFit="1" customWidth="1"/>
    <col min="9225" max="9472" width="11.42578125" style="116"/>
    <col min="9473" max="9473" width="2.28515625" style="116" customWidth="1"/>
    <col min="9474" max="9474" width="11.42578125" style="116"/>
    <col min="9475" max="9480" width="13" style="116" bestFit="1" customWidth="1"/>
    <col min="9481" max="9728" width="11.42578125" style="116"/>
    <col min="9729" max="9729" width="2.28515625" style="116" customWidth="1"/>
    <col min="9730" max="9730" width="11.42578125" style="116"/>
    <col min="9731" max="9736" width="13" style="116" bestFit="1" customWidth="1"/>
    <col min="9737" max="9984" width="11.42578125" style="116"/>
    <col min="9985" max="9985" width="2.28515625" style="116" customWidth="1"/>
    <col min="9986" max="9986" width="11.42578125" style="116"/>
    <col min="9987" max="9992" width="13" style="116" bestFit="1" customWidth="1"/>
    <col min="9993" max="10240" width="11.42578125" style="116"/>
    <col min="10241" max="10241" width="2.28515625" style="116" customWidth="1"/>
    <col min="10242" max="10242" width="11.42578125" style="116"/>
    <col min="10243" max="10248" width="13" style="116" bestFit="1" customWidth="1"/>
    <col min="10249" max="10496" width="11.42578125" style="116"/>
    <col min="10497" max="10497" width="2.28515625" style="116" customWidth="1"/>
    <col min="10498" max="10498" width="11.42578125" style="116"/>
    <col min="10499" max="10504" width="13" style="116" bestFit="1" customWidth="1"/>
    <col min="10505" max="10752" width="11.42578125" style="116"/>
    <col min="10753" max="10753" width="2.28515625" style="116" customWidth="1"/>
    <col min="10754" max="10754" width="11.42578125" style="116"/>
    <col min="10755" max="10760" width="13" style="116" bestFit="1" customWidth="1"/>
    <col min="10761" max="11008" width="11.42578125" style="116"/>
    <col min="11009" max="11009" width="2.28515625" style="116" customWidth="1"/>
    <col min="11010" max="11010" width="11.42578125" style="116"/>
    <col min="11011" max="11016" width="13" style="116" bestFit="1" customWidth="1"/>
    <col min="11017" max="11264" width="11.42578125" style="116"/>
    <col min="11265" max="11265" width="2.28515625" style="116" customWidth="1"/>
    <col min="11266" max="11266" width="11.42578125" style="116"/>
    <col min="11267" max="11272" width="13" style="116" bestFit="1" customWidth="1"/>
    <col min="11273" max="11520" width="11.42578125" style="116"/>
    <col min="11521" max="11521" width="2.28515625" style="116" customWidth="1"/>
    <col min="11522" max="11522" width="11.42578125" style="116"/>
    <col min="11523" max="11528" width="13" style="116" bestFit="1" customWidth="1"/>
    <col min="11529" max="11776" width="11.42578125" style="116"/>
    <col min="11777" max="11777" width="2.28515625" style="116" customWidth="1"/>
    <col min="11778" max="11778" width="11.42578125" style="116"/>
    <col min="11779" max="11784" width="13" style="116" bestFit="1" customWidth="1"/>
    <col min="11785" max="12032" width="11.42578125" style="116"/>
    <col min="12033" max="12033" width="2.28515625" style="116" customWidth="1"/>
    <col min="12034" max="12034" width="11.42578125" style="116"/>
    <col min="12035" max="12040" width="13" style="116" bestFit="1" customWidth="1"/>
    <col min="12041" max="12288" width="11.42578125" style="116"/>
    <col min="12289" max="12289" width="2.28515625" style="116" customWidth="1"/>
    <col min="12290" max="12290" width="11.42578125" style="116"/>
    <col min="12291" max="12296" width="13" style="116" bestFit="1" customWidth="1"/>
    <col min="12297" max="12544" width="11.42578125" style="116"/>
    <col min="12545" max="12545" width="2.28515625" style="116" customWidth="1"/>
    <col min="12546" max="12546" width="11.42578125" style="116"/>
    <col min="12547" max="12552" width="13" style="116" bestFit="1" customWidth="1"/>
    <col min="12553" max="12800" width="11.42578125" style="116"/>
    <col min="12801" max="12801" width="2.28515625" style="116" customWidth="1"/>
    <col min="12802" max="12802" width="11.42578125" style="116"/>
    <col min="12803" max="12808" width="13" style="116" bestFit="1" customWidth="1"/>
    <col min="12809" max="13056" width="11.42578125" style="116"/>
    <col min="13057" max="13057" width="2.28515625" style="116" customWidth="1"/>
    <col min="13058" max="13058" width="11.42578125" style="116"/>
    <col min="13059" max="13064" width="13" style="116" bestFit="1" customWidth="1"/>
    <col min="13065" max="13312" width="11.42578125" style="116"/>
    <col min="13313" max="13313" width="2.28515625" style="116" customWidth="1"/>
    <col min="13314" max="13314" width="11.42578125" style="116"/>
    <col min="13315" max="13320" width="13" style="116" bestFit="1" customWidth="1"/>
    <col min="13321" max="13568" width="11.42578125" style="116"/>
    <col min="13569" max="13569" width="2.28515625" style="116" customWidth="1"/>
    <col min="13570" max="13570" width="11.42578125" style="116"/>
    <col min="13571" max="13576" width="13" style="116" bestFit="1" customWidth="1"/>
    <col min="13577" max="13824" width="11.42578125" style="116"/>
    <col min="13825" max="13825" width="2.28515625" style="116" customWidth="1"/>
    <col min="13826" max="13826" width="11.42578125" style="116"/>
    <col min="13827" max="13832" width="13" style="116" bestFit="1" customWidth="1"/>
    <col min="13833" max="14080" width="11.42578125" style="116"/>
    <col min="14081" max="14081" width="2.28515625" style="116" customWidth="1"/>
    <col min="14082" max="14082" width="11.42578125" style="116"/>
    <col min="14083" max="14088" width="13" style="116" bestFit="1" customWidth="1"/>
    <col min="14089" max="14336" width="11.42578125" style="116"/>
    <col min="14337" max="14337" width="2.28515625" style="116" customWidth="1"/>
    <col min="14338" max="14338" width="11.42578125" style="116"/>
    <col min="14339" max="14344" width="13" style="116" bestFit="1" customWidth="1"/>
    <col min="14345" max="14592" width="11.42578125" style="116"/>
    <col min="14593" max="14593" width="2.28515625" style="116" customWidth="1"/>
    <col min="14594" max="14594" width="11.42578125" style="116"/>
    <col min="14595" max="14600" width="13" style="116" bestFit="1" customWidth="1"/>
    <col min="14601" max="14848" width="11.42578125" style="116"/>
    <col min="14849" max="14849" width="2.28515625" style="116" customWidth="1"/>
    <col min="14850" max="14850" width="11.42578125" style="116"/>
    <col min="14851" max="14856" width="13" style="116" bestFit="1" customWidth="1"/>
    <col min="14857" max="15104" width="11.42578125" style="116"/>
    <col min="15105" max="15105" width="2.28515625" style="116" customWidth="1"/>
    <col min="15106" max="15106" width="11.42578125" style="116"/>
    <col min="15107" max="15112" width="13" style="116" bestFit="1" customWidth="1"/>
    <col min="15113" max="15360" width="11.42578125" style="116"/>
    <col min="15361" max="15361" width="2.28515625" style="116" customWidth="1"/>
    <col min="15362" max="15362" width="11.42578125" style="116"/>
    <col min="15363" max="15368" width="13" style="116" bestFit="1" customWidth="1"/>
    <col min="15369" max="15616" width="11.42578125" style="116"/>
    <col min="15617" max="15617" width="2.28515625" style="116" customWidth="1"/>
    <col min="15618" max="15618" width="11.42578125" style="116"/>
    <col min="15619" max="15624" width="13" style="116" bestFit="1" customWidth="1"/>
    <col min="15625" max="15872" width="11.42578125" style="116"/>
    <col min="15873" max="15873" width="2.28515625" style="116" customWidth="1"/>
    <col min="15874" max="15874" width="11.42578125" style="116"/>
    <col min="15875" max="15880" width="13" style="116" bestFit="1" customWidth="1"/>
    <col min="15881" max="16128" width="11.42578125" style="116"/>
    <col min="16129" max="16129" width="2.28515625" style="116" customWidth="1"/>
    <col min="16130" max="16130" width="11.42578125" style="116"/>
    <col min="16131" max="16136" width="13" style="116" bestFit="1" customWidth="1"/>
    <col min="16137" max="16384" width="11.42578125" style="116"/>
  </cols>
  <sheetData>
    <row r="1" spans="3:8" ht="13.5" thickBot="1" x14ac:dyDescent="0.25"/>
    <row r="2" spans="3:8" ht="23.25" customHeight="1" x14ac:dyDescent="0.2">
      <c r="C2" s="127" t="s">
        <v>333</v>
      </c>
      <c r="D2" s="128"/>
      <c r="E2" s="128"/>
      <c r="F2" s="128"/>
      <c r="G2" s="128"/>
      <c r="H2" s="128"/>
    </row>
    <row r="4" spans="3:8" ht="13.5" thickBot="1" x14ac:dyDescent="0.25"/>
    <row r="5" spans="3:8" ht="15" x14ac:dyDescent="0.2">
      <c r="C5" s="87" t="s">
        <v>127</v>
      </c>
      <c r="D5" s="87" t="s">
        <v>126</v>
      </c>
      <c r="E5" s="87" t="s">
        <v>125</v>
      </c>
      <c r="F5" s="87" t="s">
        <v>334</v>
      </c>
      <c r="G5" s="87" t="s">
        <v>335</v>
      </c>
    </row>
    <row r="6" spans="3:8" x14ac:dyDescent="0.2">
      <c r="C6" s="118" t="b">
        <f>+TRUE</f>
        <v>1</v>
      </c>
      <c r="D6" s="118" t="b">
        <f>+TRUE</f>
        <v>1</v>
      </c>
      <c r="E6" s="118" t="b">
        <f>+TRUE</f>
        <v>1</v>
      </c>
      <c r="F6" s="119" t="b">
        <f t="shared" ref="F6:F13" si="0">+AND(C6,D6,E6)</f>
        <v>1</v>
      </c>
      <c r="G6" s="117" t="b">
        <f t="shared" ref="G6:G13" si="1">+OR(C6,D6,E6)</f>
        <v>1</v>
      </c>
    </row>
    <row r="7" spans="3:8" x14ac:dyDescent="0.2">
      <c r="C7" s="118" t="b">
        <f>+TRUE</f>
        <v>1</v>
      </c>
      <c r="D7" s="118" t="b">
        <f>+TRUE</f>
        <v>1</v>
      </c>
      <c r="E7" s="118" t="b">
        <f>+FALSE</f>
        <v>0</v>
      </c>
      <c r="F7" s="119" t="b">
        <f t="shared" si="0"/>
        <v>0</v>
      </c>
      <c r="G7" s="117" t="b">
        <f t="shared" si="1"/>
        <v>1</v>
      </c>
    </row>
    <row r="8" spans="3:8" x14ac:dyDescent="0.2">
      <c r="C8" s="118" t="b">
        <f>+TRUE</f>
        <v>1</v>
      </c>
      <c r="D8" s="118" t="b">
        <f>+FALSE</f>
        <v>0</v>
      </c>
      <c r="E8" s="118" t="b">
        <f>+TRUE</f>
        <v>1</v>
      </c>
      <c r="F8" s="119" t="b">
        <f t="shared" si="0"/>
        <v>0</v>
      </c>
      <c r="G8" s="117" t="b">
        <f t="shared" si="1"/>
        <v>1</v>
      </c>
    </row>
    <row r="9" spans="3:8" x14ac:dyDescent="0.2">
      <c r="C9" s="118" t="b">
        <f>+TRUE</f>
        <v>1</v>
      </c>
      <c r="D9" s="118" t="b">
        <f>+FALSE</f>
        <v>0</v>
      </c>
      <c r="E9" s="118" t="b">
        <f>+FALSE</f>
        <v>0</v>
      </c>
      <c r="F9" s="119" t="b">
        <f t="shared" si="0"/>
        <v>0</v>
      </c>
      <c r="G9" s="117" t="b">
        <f t="shared" si="1"/>
        <v>1</v>
      </c>
    </row>
    <row r="10" spans="3:8" x14ac:dyDescent="0.2">
      <c r="C10" s="118" t="b">
        <f>+FALSE</f>
        <v>0</v>
      </c>
      <c r="D10" s="118" t="b">
        <f>+TRUE</f>
        <v>1</v>
      </c>
      <c r="E10" s="118" t="b">
        <f>+TRUE</f>
        <v>1</v>
      </c>
      <c r="F10" s="119" t="b">
        <f t="shared" si="0"/>
        <v>0</v>
      </c>
      <c r="G10" s="117" t="b">
        <f t="shared" si="1"/>
        <v>1</v>
      </c>
    </row>
    <row r="11" spans="3:8" x14ac:dyDescent="0.2">
      <c r="C11" s="118" t="b">
        <f>+FALSE</f>
        <v>0</v>
      </c>
      <c r="D11" s="118" t="b">
        <f>+TRUE</f>
        <v>1</v>
      </c>
      <c r="E11" s="118" t="b">
        <f>+FALSE</f>
        <v>0</v>
      </c>
      <c r="F11" s="119" t="b">
        <f t="shared" si="0"/>
        <v>0</v>
      </c>
      <c r="G11" s="117" t="b">
        <f t="shared" si="1"/>
        <v>1</v>
      </c>
    </row>
    <row r="12" spans="3:8" x14ac:dyDescent="0.2">
      <c r="C12" s="118" t="b">
        <f>+FALSE</f>
        <v>0</v>
      </c>
      <c r="D12" s="118" t="b">
        <f>+FALSE</f>
        <v>0</v>
      </c>
      <c r="E12" s="118" t="b">
        <f>+TRUE</f>
        <v>1</v>
      </c>
      <c r="F12" s="119" t="b">
        <f t="shared" si="0"/>
        <v>0</v>
      </c>
      <c r="G12" s="117" t="b">
        <f t="shared" si="1"/>
        <v>1</v>
      </c>
    </row>
    <row r="13" spans="3:8" x14ac:dyDescent="0.2">
      <c r="C13" s="118" t="b">
        <f>+FALSE</f>
        <v>0</v>
      </c>
      <c r="D13" s="118" t="b">
        <f>+FALSE</f>
        <v>0</v>
      </c>
      <c r="E13" s="118" t="b">
        <f>+FALSE</f>
        <v>0</v>
      </c>
      <c r="F13" s="119" t="b">
        <f t="shared" si="0"/>
        <v>0</v>
      </c>
      <c r="G13" s="117" t="b">
        <f t="shared" si="1"/>
        <v>0</v>
      </c>
    </row>
  </sheetData>
  <mergeCells count="1">
    <mergeCell ref="C2:H2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1E5-BD94-405F-B809-6115A83991A8}">
  <dimension ref="A1:I14"/>
  <sheetViews>
    <sheetView workbookViewId="0">
      <selection activeCell="L21" sqref="L21"/>
    </sheetView>
  </sheetViews>
  <sheetFormatPr baseColWidth="10" defaultRowHeight="15" x14ac:dyDescent="0.25"/>
  <cols>
    <col min="1" max="2" width="5" bestFit="1" customWidth="1"/>
    <col min="3" max="3" width="14" bestFit="1" customWidth="1"/>
    <col min="4" max="4" width="16.42578125" bestFit="1" customWidth="1"/>
    <col min="5" max="6" width="10.7109375" bestFit="1" customWidth="1"/>
    <col min="8" max="8" width="15.28515625" bestFit="1" customWidth="1"/>
    <col min="9" max="9" width="15.140625" bestFit="1" customWidth="1"/>
  </cols>
  <sheetData>
    <row r="1" spans="1:9" ht="15" customHeight="1" x14ac:dyDescent="0.25">
      <c r="A1" s="132" t="s">
        <v>127</v>
      </c>
      <c r="B1" s="134" t="s">
        <v>126</v>
      </c>
      <c r="C1" s="136" t="s">
        <v>336</v>
      </c>
      <c r="D1" s="138" t="s">
        <v>337</v>
      </c>
      <c r="E1" s="140" t="s">
        <v>338</v>
      </c>
      <c r="F1" s="136" t="s">
        <v>339</v>
      </c>
      <c r="G1" s="129"/>
      <c r="H1" s="130" t="s">
        <v>340</v>
      </c>
      <c r="I1" s="131" t="s">
        <v>341</v>
      </c>
    </row>
    <row r="2" spans="1:9" ht="15" customHeight="1" x14ac:dyDescent="0.25">
      <c r="A2" s="133"/>
      <c r="B2" s="135"/>
      <c r="C2" s="137"/>
      <c r="D2" s="139"/>
      <c r="E2" s="141"/>
      <c r="F2" s="137"/>
      <c r="G2" s="129"/>
      <c r="H2" s="130"/>
      <c r="I2" s="131"/>
    </row>
    <row r="3" spans="1:9" x14ac:dyDescent="0.25">
      <c r="A3" s="120">
        <v>100</v>
      </c>
      <c r="B3" s="120">
        <v>100</v>
      </c>
      <c r="C3" s="91" t="s">
        <v>342</v>
      </c>
      <c r="D3" s="91" t="s">
        <v>343</v>
      </c>
      <c r="E3" s="121">
        <v>1</v>
      </c>
      <c r="F3" s="121">
        <v>784</v>
      </c>
      <c r="G3" s="129"/>
      <c r="H3" t="b">
        <f>AND(A3=B3,C3=D3,E3=F3)</f>
        <v>0</v>
      </c>
    </row>
    <row r="4" spans="1:9" x14ac:dyDescent="0.25">
      <c r="A4" s="120">
        <v>600</v>
      </c>
      <c r="B4" s="120">
        <v>600</v>
      </c>
      <c r="C4" s="91" t="s">
        <v>344</v>
      </c>
      <c r="D4" s="91" t="s">
        <v>345</v>
      </c>
      <c r="E4" s="121">
        <v>755</v>
      </c>
      <c r="F4" s="121">
        <v>755</v>
      </c>
      <c r="G4" s="129"/>
      <c r="H4" t="b">
        <f t="shared" ref="H4:H14" si="0">AND(A4=B4,C4=D4,E4=F4)</f>
        <v>1</v>
      </c>
    </row>
    <row r="5" spans="1:9" x14ac:dyDescent="0.25">
      <c r="A5" s="120">
        <v>300</v>
      </c>
      <c r="B5" s="120">
        <v>700</v>
      </c>
      <c r="C5" s="91" t="s">
        <v>346</v>
      </c>
      <c r="D5" s="91" t="s">
        <v>347</v>
      </c>
      <c r="E5" s="121">
        <v>59</v>
      </c>
      <c r="F5" s="121">
        <v>726</v>
      </c>
      <c r="G5" s="129"/>
      <c r="H5" t="b">
        <f t="shared" si="0"/>
        <v>0</v>
      </c>
    </row>
    <row r="6" spans="1:9" x14ac:dyDescent="0.25">
      <c r="A6" s="120">
        <v>400</v>
      </c>
      <c r="B6" s="120">
        <v>800</v>
      </c>
      <c r="C6" s="91" t="s">
        <v>348</v>
      </c>
      <c r="D6" s="91" t="s">
        <v>349</v>
      </c>
      <c r="E6" s="121">
        <v>88</v>
      </c>
      <c r="F6" s="121">
        <v>697</v>
      </c>
      <c r="G6" s="129"/>
      <c r="H6" t="b">
        <f t="shared" si="0"/>
        <v>0</v>
      </c>
    </row>
    <row r="7" spans="1:9" x14ac:dyDescent="0.25">
      <c r="A7" s="120">
        <v>900</v>
      </c>
      <c r="B7" s="120">
        <v>900</v>
      </c>
      <c r="C7" s="91" t="s">
        <v>350</v>
      </c>
      <c r="D7" s="91" t="s">
        <v>351</v>
      </c>
      <c r="E7" s="121">
        <v>117</v>
      </c>
      <c r="F7" s="121">
        <v>668</v>
      </c>
      <c r="G7" s="129"/>
      <c r="H7" t="b">
        <f t="shared" si="0"/>
        <v>0</v>
      </c>
    </row>
    <row r="8" spans="1:9" x14ac:dyDescent="0.25">
      <c r="A8" s="120">
        <v>600</v>
      </c>
      <c r="B8" s="120">
        <v>1000</v>
      </c>
      <c r="C8" s="91" t="s">
        <v>352</v>
      </c>
      <c r="D8" s="91" t="s">
        <v>353</v>
      </c>
      <c r="E8" s="121">
        <v>146</v>
      </c>
      <c r="F8" s="121">
        <v>639</v>
      </c>
      <c r="G8" s="129"/>
      <c r="H8" t="b">
        <f t="shared" si="0"/>
        <v>0</v>
      </c>
    </row>
    <row r="9" spans="1:9" x14ac:dyDescent="0.25">
      <c r="A9" s="120">
        <v>700</v>
      </c>
      <c r="B9" s="120">
        <v>100</v>
      </c>
      <c r="C9" s="91" t="s">
        <v>354</v>
      </c>
      <c r="D9" s="91" t="s">
        <v>355</v>
      </c>
      <c r="E9" s="121">
        <v>175</v>
      </c>
      <c r="F9" s="121">
        <v>610</v>
      </c>
      <c r="G9" s="129"/>
      <c r="H9" t="b">
        <f t="shared" si="0"/>
        <v>0</v>
      </c>
    </row>
    <row r="10" spans="1:9" x14ac:dyDescent="0.25">
      <c r="A10" s="120">
        <v>800</v>
      </c>
      <c r="B10" s="120">
        <v>200</v>
      </c>
      <c r="C10" s="91" t="s">
        <v>356</v>
      </c>
      <c r="D10" s="91" t="s">
        <v>357</v>
      </c>
      <c r="E10" s="121">
        <v>204</v>
      </c>
      <c r="F10" s="121">
        <v>581</v>
      </c>
      <c r="G10" s="129"/>
      <c r="H10" t="b">
        <f t="shared" si="0"/>
        <v>0</v>
      </c>
    </row>
    <row r="11" spans="1:9" x14ac:dyDescent="0.25">
      <c r="A11" s="120">
        <v>900</v>
      </c>
      <c r="B11" s="120">
        <v>300</v>
      </c>
      <c r="C11" s="91" t="s">
        <v>358</v>
      </c>
      <c r="D11" s="91" t="s">
        <v>359</v>
      </c>
      <c r="E11" s="121">
        <v>233</v>
      </c>
      <c r="F11" s="121">
        <v>552</v>
      </c>
      <c r="G11" s="129"/>
      <c r="H11" t="b">
        <f t="shared" si="0"/>
        <v>0</v>
      </c>
    </row>
    <row r="12" spans="1:9" x14ac:dyDescent="0.25">
      <c r="A12" s="120">
        <v>1000</v>
      </c>
      <c r="B12" s="120">
        <v>400</v>
      </c>
      <c r="C12" s="91" t="s">
        <v>360</v>
      </c>
      <c r="D12" s="91" t="s">
        <v>361</v>
      </c>
      <c r="E12" s="121">
        <v>262</v>
      </c>
      <c r="F12" s="121">
        <v>523</v>
      </c>
      <c r="G12" s="129"/>
      <c r="H12" t="b">
        <f t="shared" si="0"/>
        <v>0</v>
      </c>
    </row>
    <row r="13" spans="1:9" x14ac:dyDescent="0.25">
      <c r="A13" s="120">
        <v>1100</v>
      </c>
      <c r="B13" s="120">
        <v>2800</v>
      </c>
      <c r="C13" s="91" t="s">
        <v>362</v>
      </c>
      <c r="D13" s="91" t="s">
        <v>363</v>
      </c>
      <c r="E13" s="121">
        <v>291</v>
      </c>
      <c r="F13" s="121">
        <v>494</v>
      </c>
      <c r="G13" s="129"/>
      <c r="H13" t="b">
        <f t="shared" si="0"/>
        <v>0</v>
      </c>
    </row>
    <row r="14" spans="1:9" x14ac:dyDescent="0.25">
      <c r="A14" s="120">
        <v>1200</v>
      </c>
      <c r="B14" s="120">
        <v>2700</v>
      </c>
      <c r="C14" s="91" t="s">
        <v>364</v>
      </c>
      <c r="D14" s="91" t="s">
        <v>364</v>
      </c>
      <c r="E14" s="121">
        <v>320</v>
      </c>
      <c r="F14" s="121">
        <v>320</v>
      </c>
      <c r="G14" s="129"/>
      <c r="H14" t="b">
        <f t="shared" si="0"/>
        <v>0</v>
      </c>
    </row>
  </sheetData>
  <mergeCells count="9">
    <mergeCell ref="G1:G14"/>
    <mergeCell ref="H1:H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Aritméticos</vt:lpstr>
      <vt:lpstr>Comparación</vt:lpstr>
      <vt:lpstr>Texto</vt:lpstr>
      <vt:lpstr>Referencia</vt:lpstr>
      <vt:lpstr>Precedencia</vt:lpstr>
      <vt:lpstr>Formato Personalizado</vt:lpstr>
      <vt:lpstr>Referencias</vt:lpstr>
      <vt:lpstr>Tablas de verdad Y_O</vt:lpstr>
      <vt:lpstr>FUNCION Y O</vt:lpstr>
      <vt:lpstr>Funciones Y O</vt:lpstr>
      <vt:lpstr>FUNCION SI</vt:lpstr>
      <vt:lpstr>USO DEL SI</vt:lpstr>
      <vt:lpstr>Anidados SI Y O</vt:lpstr>
      <vt:lpstr>Funcion SI Clima</vt:lpstr>
      <vt:lpstr>Validación</vt:lpstr>
      <vt:lpstr>Formato Condicional</vt:lpstr>
      <vt:lpstr>Formato Condicional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RRHH</cp:lastModifiedBy>
  <dcterms:created xsi:type="dcterms:W3CDTF">2013-01-14T23:49:36Z</dcterms:created>
  <dcterms:modified xsi:type="dcterms:W3CDTF">2022-11-22T16:20:37Z</dcterms:modified>
</cp:coreProperties>
</file>